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770" windowHeight="7725" activeTab="0"/>
  </bookViews>
  <sheets>
    <sheet name="Valores Anuales" sheetId="1" r:id="rId1"/>
    <sheet name="Valores mensuales y graficos" sheetId="2" r:id="rId2"/>
    <sheet name="Sheet3" sheetId="3" r:id="rId3"/>
  </sheets>
  <externalReferences>
    <externalReference r:id="rId6"/>
    <externalReference r:id="rId7"/>
  </externalReferences>
  <definedNames>
    <definedName name="BCRAReferencia">'[2]Datos para actualización'!$E$10</definedName>
    <definedName name="control1">'[2]Datos para actualización'!#REF!</definedName>
    <definedName name="control2">'[2]Datos para actualización'!$D$11</definedName>
    <definedName name="fecharef">'[2]daily'!$K$2</definedName>
    <definedName name="MayoristaCompra">'[2]daily'!$H$2</definedName>
    <definedName name="MayoristaVenta">'[2]daily'!$I$2</definedName>
    <definedName name="MBCompra">'[2]Datos para actualización'!$E$3</definedName>
    <definedName name="MBVenta">'[2]Datos para actualización'!$F$3</definedName>
    <definedName name="Mid">'[2]daily'!$J$2</definedName>
    <definedName name="_xlnm.Print_Area" localSheetId="1">'Valores mensuales y graficos'!$B$406:$AB$499</definedName>
    <definedName name="Rowstart">'[2]daily'!$A$2</definedName>
    <definedName name="TCReferencia">'[2]daily'!$L$46</definedName>
  </definedNames>
  <calcPr fullCalcOnLoad="1"/>
</workbook>
</file>

<file path=xl/sharedStrings.xml><?xml version="1.0" encoding="utf-8"?>
<sst xmlns="http://schemas.openxmlformats.org/spreadsheetml/2006/main" count="44" uniqueCount="21">
  <si>
    <t>Exportaciones</t>
  </si>
  <si>
    <t>Argentina</t>
  </si>
  <si>
    <t>CHILE</t>
  </si>
  <si>
    <t>Brasil</t>
  </si>
  <si>
    <t>Chile</t>
  </si>
  <si>
    <t>Suma de 12 meses</t>
  </si>
  <si>
    <t>FOB USD</t>
  </si>
  <si>
    <t>Suma 12 meses base 100 = 1994</t>
  </si>
  <si>
    <t>2009 *</t>
  </si>
  <si>
    <t xml:space="preserve">* anualizó la tasa de crecimiento de los meses en curso del 2009. </t>
  </si>
  <si>
    <t>http://www.mdic.gov.br/sitio/interna/interna.php?area=5&amp;menu=1486&amp;refr=608</t>
  </si>
  <si>
    <t>Crecimiento de las exportaciones den el período:</t>
  </si>
  <si>
    <t>1991/2001</t>
  </si>
  <si>
    <t>1980/1991</t>
  </si>
  <si>
    <t>2001/2009</t>
  </si>
  <si>
    <t xml:space="preserve">Argentina </t>
  </si>
  <si>
    <t>Tipo de cambio real promedio del período</t>
  </si>
  <si>
    <t>1980/2009</t>
  </si>
  <si>
    <t>Tipo de cambio real Dic 2001=100</t>
  </si>
  <si>
    <t>Tipo de cambio real 1980/09=100</t>
  </si>
  <si>
    <t>Exportaciones FOB en dolares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</si>
</sst>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00"/>
    <numFmt numFmtId="174" formatCode="0.0000"/>
    <numFmt numFmtId="175" formatCode="0.000"/>
    <numFmt numFmtId="176" formatCode="0.0"/>
    <numFmt numFmtId="177" formatCode="0.0%"/>
    <numFmt numFmtId="178" formatCode="yy"/>
    <numFmt numFmtId="179" formatCode="0.0000E+00"/>
    <numFmt numFmtId="180" formatCode="0.00;[Red]0.00"/>
    <numFmt numFmtId="181" formatCode="mmmm\-yy"/>
    <numFmt numFmtId="182" formatCode="_(&quot;$&quot;* #,##0_);_(&quot;$&quot;* \(#,##0\);_(&quot;$&quot;* &quot;-&quot;??_);_(@_)"/>
    <numFmt numFmtId="183" formatCode="mmm\-dd"/>
    <numFmt numFmtId="184" formatCode="mmm\-yyyy"/>
    <numFmt numFmtId="185" formatCode="[Green]#,###%;[Red]\-#,###%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[Blue]#,##0.00;[Red]\-#,##0.00"/>
    <numFmt numFmtId="190" formatCode="[Blue]#,##0.00%;[Red]\-#,##0.00%"/>
    <numFmt numFmtId="191" formatCode="[Blue]#,##0.000%;[Red]\-#,##0.000%"/>
    <numFmt numFmtId="192" formatCode="[Blue]#,##0.0%;[Red]\-#,##0.0%"/>
    <numFmt numFmtId="193" formatCode="[Blue]#,##0%;[Red]\-#,##0%"/>
    <numFmt numFmtId="194" formatCode="m/d/yy"/>
    <numFmt numFmtId="195" formatCode="0.00000000"/>
    <numFmt numFmtId="196" formatCode="0.0000000"/>
  </numFmts>
  <fonts count="24">
    <font>
      <sz val="10"/>
      <name val="Arial"/>
      <family val="0"/>
    </font>
    <font>
      <sz val="14.75"/>
      <name val="Arial"/>
      <family val="0"/>
    </font>
    <font>
      <sz val="16.25"/>
      <name val="Arial"/>
      <family val="0"/>
    </font>
    <font>
      <b/>
      <sz val="12"/>
      <name val="Arial"/>
      <family val="2"/>
    </font>
    <font>
      <b/>
      <sz val="25"/>
      <name val="Arial"/>
      <family val="2"/>
    </font>
    <font>
      <b/>
      <sz val="24.75"/>
      <name val="Arial"/>
      <family val="2"/>
    </font>
    <font>
      <sz val="14.5"/>
      <name val="Arial"/>
      <family val="0"/>
    </font>
    <font>
      <sz val="14.25"/>
      <name val="Arial"/>
      <family val="0"/>
    </font>
    <font>
      <b/>
      <sz val="11.5"/>
      <name val="Arial"/>
      <family val="2"/>
    </font>
    <font>
      <sz val="15.5"/>
      <name val="Arial"/>
      <family val="0"/>
    </font>
    <font>
      <b/>
      <sz val="11.75"/>
      <name val="Arial"/>
      <family val="2"/>
    </font>
    <font>
      <b/>
      <sz val="24.25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26.25"/>
      <name val="Arial"/>
      <family val="2"/>
    </font>
    <font>
      <sz val="16"/>
      <name val="Arial"/>
      <family val="0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sz val="13.75"/>
      <name val="Arial"/>
      <family val="2"/>
    </font>
    <font>
      <sz val="11.25"/>
      <name val="Arial"/>
      <family val="0"/>
    </font>
    <font>
      <b/>
      <sz val="13"/>
      <name val="Arial"/>
      <family val="2"/>
    </font>
    <font>
      <sz val="11.75"/>
      <name val="Arial"/>
      <family val="0"/>
    </font>
    <font>
      <b/>
      <sz val="13.2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2" borderId="0" xfId="0" applyFill="1" applyAlignment="1">
      <alignment/>
    </xf>
    <xf numFmtId="17" fontId="0" fillId="2" borderId="0" xfId="0" applyNumberFormat="1" applyFill="1" applyAlignment="1">
      <alignment/>
    </xf>
    <xf numFmtId="176" fontId="0" fillId="2" borderId="0" xfId="0" applyNumberForma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right"/>
    </xf>
    <xf numFmtId="0" fontId="13" fillId="0" borderId="0" xfId="20" applyAlignment="1">
      <alignment/>
    </xf>
    <xf numFmtId="0" fontId="16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0" fillId="0" borderId="1" xfId="0" applyBorder="1" applyAlignment="1">
      <alignment horizontal="center" wrapText="1"/>
    </xf>
    <xf numFmtId="176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Tipo de cambio bilateral con el Dólar base Dic 2001=100
</a:t>
            </a:r>
          </a:p>
        </c:rich>
      </c:tx>
      <c:layout>
        <c:manualLayout>
          <c:xMode val="factor"/>
          <c:yMode val="factor"/>
          <c:x val="0.05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715"/>
          <c:w val="0.9505"/>
          <c:h val="0.9285"/>
        </c:manualLayout>
      </c:layout>
      <c:lineChart>
        <c:grouping val="standard"/>
        <c:varyColors val="0"/>
        <c:ser>
          <c:idx val="4"/>
          <c:order val="0"/>
          <c:tx>
            <c:strRef>
              <c:f>'[1]Anual'!$B$2</c:f>
              <c:strCache>
                <c:ptCount val="1"/>
                <c:pt idx="0">
                  <c:v>AR$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9"/>
              <c:delete val="1"/>
            </c:dLbl>
            <c:dLbl>
              <c:idx val="40"/>
              <c:delete val="1"/>
            </c:dLbl>
            <c:delete val="1"/>
          </c:dLbls>
          <c:cat>
            <c:numRef>
              <c:f>'[1]Anual'!$A$3:$A$32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cat>
          <c:val>
            <c:numRef>
              <c:f>'[1]Anual'!$B$3:$B$32</c:f>
              <c:numCache>
                <c:ptCount val="30"/>
                <c:pt idx="0">
                  <c:v>69.68457797874923</c:v>
                </c:pt>
                <c:pt idx="1">
                  <c:v>86.64901894013961</c:v>
                </c:pt>
                <c:pt idx="2">
                  <c:v>201.71461133819855</c:v>
                </c:pt>
                <c:pt idx="3">
                  <c:v>212.95581930391052</c:v>
                </c:pt>
                <c:pt idx="4">
                  <c:v>197.64490900499604</c:v>
                </c:pt>
                <c:pt idx="5">
                  <c:v>223.7167193692267</c:v>
                </c:pt>
                <c:pt idx="6">
                  <c:v>186.04730781099832</c:v>
                </c:pt>
                <c:pt idx="7">
                  <c:v>191.0193498133688</c:v>
                </c:pt>
                <c:pt idx="8">
                  <c:v>194.6390085724552</c:v>
                </c:pt>
                <c:pt idx="9">
                  <c:v>317.7976255304829</c:v>
                </c:pt>
                <c:pt idx="10">
                  <c:v>187.0709264373975</c:v>
                </c:pt>
                <c:pt idx="11">
                  <c:v>112.1662858526517</c:v>
                </c:pt>
                <c:pt idx="12">
                  <c:v>91.30548177681227</c:v>
                </c:pt>
                <c:pt idx="13">
                  <c:v>85.614608411429</c:v>
                </c:pt>
                <c:pt idx="14">
                  <c:v>84.29891072091162</c:v>
                </c:pt>
                <c:pt idx="15">
                  <c:v>83.90890192032036</c:v>
                </c:pt>
                <c:pt idx="16">
                  <c:v>86.20257436777229</c:v>
                </c:pt>
                <c:pt idx="17">
                  <c:v>87.74322031360562</c:v>
                </c:pt>
                <c:pt idx="18">
                  <c:v>88.28849729585731</c:v>
                </c:pt>
                <c:pt idx="19">
                  <c:v>91.29468720308306</c:v>
                </c:pt>
                <c:pt idx="20">
                  <c:v>95.2678797628568</c:v>
                </c:pt>
                <c:pt idx="21">
                  <c:v>99.01486017757297</c:v>
                </c:pt>
                <c:pt idx="22">
                  <c:v>247.00454662206258</c:v>
                </c:pt>
                <c:pt idx="23">
                  <c:v>212.56575901945052</c:v>
                </c:pt>
                <c:pt idx="24">
                  <c:v>208.3890667306903</c:v>
                </c:pt>
                <c:pt idx="25">
                  <c:v>195.30732536265995</c:v>
                </c:pt>
                <c:pt idx="26">
                  <c:v>191.37286207838724</c:v>
                </c:pt>
                <c:pt idx="27">
                  <c:v>174.966418275455</c:v>
                </c:pt>
                <c:pt idx="28">
                  <c:v>150.2907896960721</c:v>
                </c:pt>
                <c:pt idx="29">
                  <c:v>152.9608581653943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'[1]Anual'!$C$2</c:f>
              <c:strCache>
                <c:ptCount val="1"/>
                <c:pt idx="0">
                  <c:v>BRL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9"/>
              <c:delete val="1"/>
            </c:dLbl>
            <c:dLbl>
              <c:idx val="40"/>
              <c:delete val="1"/>
            </c:dLbl>
            <c:delete val="1"/>
          </c:dLbls>
          <c:cat>
            <c:numRef>
              <c:f>'[1]Anual'!$A$3:$A$32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cat>
          <c:val>
            <c:numRef>
              <c:f>'[1]Anual'!$C$3:$C$32</c:f>
              <c:numCache>
                <c:ptCount val="30"/>
                <c:pt idx="0">
                  <c:v>64.67897449124833</c:v>
                </c:pt>
                <c:pt idx="1">
                  <c:v>62.204138845190236</c:v>
                </c:pt>
                <c:pt idx="2">
                  <c:v>63.56479459613251</c:v>
                </c:pt>
                <c:pt idx="3">
                  <c:v>90.68153167418075</c:v>
                </c:pt>
                <c:pt idx="4">
                  <c:v>105.31333893062384</c:v>
                </c:pt>
                <c:pt idx="5">
                  <c:v>112.3399606598889</c:v>
                </c:pt>
                <c:pt idx="6">
                  <c:v>98.66610468363181</c:v>
                </c:pt>
                <c:pt idx="7">
                  <c:v>92.04684369668142</c:v>
                </c:pt>
                <c:pt idx="8">
                  <c:v>93.38628903018815</c:v>
                </c:pt>
                <c:pt idx="9">
                  <c:v>74.15467799319423</c:v>
                </c:pt>
                <c:pt idx="10">
                  <c:v>57.418054931619444</c:v>
                </c:pt>
                <c:pt idx="11">
                  <c:v>63.515155749914776</c:v>
                </c:pt>
                <c:pt idx="12">
                  <c:v>72.45284205716493</c:v>
                </c:pt>
                <c:pt idx="13">
                  <c:v>73.84133989029702</c:v>
                </c:pt>
                <c:pt idx="14">
                  <c:v>67.98988472036754</c:v>
                </c:pt>
                <c:pt idx="15">
                  <c:v>54.53159638977979</c:v>
                </c:pt>
                <c:pt idx="16">
                  <c:v>52.91418756995137</c:v>
                </c:pt>
                <c:pt idx="17">
                  <c:v>54.29814998759025</c:v>
                </c:pt>
                <c:pt idx="18">
                  <c:v>57.568083619295926</c:v>
                </c:pt>
                <c:pt idx="19">
                  <c:v>89.23522577812736</c:v>
                </c:pt>
                <c:pt idx="20">
                  <c:v>85.36090735580679</c:v>
                </c:pt>
                <c:pt idx="21">
                  <c:v>105.29140970242797</c:v>
                </c:pt>
                <c:pt idx="22">
                  <c:v>122.0990790153087</c:v>
                </c:pt>
                <c:pt idx="23">
                  <c:v>115.22519346154176</c:v>
                </c:pt>
                <c:pt idx="24">
                  <c:v>105.43365637817213</c:v>
                </c:pt>
                <c:pt idx="25">
                  <c:v>84.88332942728384</c:v>
                </c:pt>
                <c:pt idx="26">
                  <c:v>75.09924343432058</c:v>
                </c:pt>
                <c:pt idx="27">
                  <c:v>66.72981877218074</c:v>
                </c:pt>
                <c:pt idx="28">
                  <c:v>61.530243890850194</c:v>
                </c:pt>
                <c:pt idx="29">
                  <c:v>65.7197484288549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'[1]Anual'!$D$2</c:f>
              <c:strCache>
                <c:ptCount val="1"/>
                <c:pt idx="0">
                  <c:v>CLP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9"/>
              <c:delete val="1"/>
            </c:dLbl>
            <c:dLbl>
              <c:idx val="40"/>
              <c:delete val="1"/>
            </c:dLbl>
            <c:delete val="1"/>
          </c:dLbls>
          <c:cat>
            <c:numRef>
              <c:f>'[1]Anual'!$A$3:$A$32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cat>
          <c:val>
            <c:numRef>
              <c:f>'[1]Anual'!$D$3:$D$32</c:f>
              <c:numCache>
                <c:ptCount val="30"/>
                <c:pt idx="0">
                  <c:v>44.559213537660604</c:v>
                </c:pt>
                <c:pt idx="1">
                  <c:v>40.92812383683019</c:v>
                </c:pt>
                <c:pt idx="2">
                  <c:v>51.073421850821255</c:v>
                </c:pt>
                <c:pt idx="3">
                  <c:v>64.76701259592404</c:v>
                </c:pt>
                <c:pt idx="4">
                  <c:v>70.14451886055943</c:v>
                </c:pt>
                <c:pt idx="5">
                  <c:v>90.86182311040817</c:v>
                </c:pt>
                <c:pt idx="6">
                  <c:v>93.22494919899638</c:v>
                </c:pt>
                <c:pt idx="7">
                  <c:v>91.67997150241588</c:v>
                </c:pt>
                <c:pt idx="8">
                  <c:v>92.93023380262711</c:v>
                </c:pt>
                <c:pt idx="9">
                  <c:v>90.63438641252054</c:v>
                </c:pt>
                <c:pt idx="10">
                  <c:v>86.78488851566244</c:v>
                </c:pt>
                <c:pt idx="11">
                  <c:v>84.98182083576656</c:v>
                </c:pt>
                <c:pt idx="12">
                  <c:v>78.67945500740369</c:v>
                </c:pt>
                <c:pt idx="13">
                  <c:v>80.11401886223787</c:v>
                </c:pt>
                <c:pt idx="14">
                  <c:v>76.69978445867913</c:v>
                </c:pt>
                <c:pt idx="15">
                  <c:v>68.77273506803697</c:v>
                </c:pt>
                <c:pt idx="16">
                  <c:v>68.49155731843938</c:v>
                </c:pt>
                <c:pt idx="17">
                  <c:v>67.17176728073566</c:v>
                </c:pt>
                <c:pt idx="18">
                  <c:v>71.22763482842444</c:v>
                </c:pt>
                <c:pt idx="19">
                  <c:v>77.8607820488307</c:v>
                </c:pt>
                <c:pt idx="20">
                  <c:v>82.17683527862211</c:v>
                </c:pt>
                <c:pt idx="21">
                  <c:v>95.9965677942353</c:v>
                </c:pt>
                <c:pt idx="22">
                  <c:v>103.2695375144317</c:v>
                </c:pt>
                <c:pt idx="23">
                  <c:v>103.09081872724637</c:v>
                </c:pt>
                <c:pt idx="24">
                  <c:v>92.36148879969306</c:v>
                </c:pt>
                <c:pt idx="25">
                  <c:v>85.13781951100368</c:v>
                </c:pt>
                <c:pt idx="26">
                  <c:v>80.49393461232297</c:v>
                </c:pt>
                <c:pt idx="27">
                  <c:v>78.18357401414362</c:v>
                </c:pt>
                <c:pt idx="28">
                  <c:v>74.3832967875289</c:v>
                </c:pt>
                <c:pt idx="29">
                  <c:v>79.67300317369913</c:v>
                </c:pt>
              </c:numCache>
            </c:numRef>
          </c:val>
          <c:smooth val="0"/>
        </c:ser>
        <c:marker val="1"/>
        <c:axId val="21972054"/>
        <c:axId val="63530759"/>
      </c:line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Dic 2001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972054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637"/>
          <c:y val="0.11325"/>
          <c:w val="0.3515"/>
          <c:h val="0.096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Tipo de cambio bilateral con el Dólar base 1980/09=100
 </a:t>
            </a:r>
          </a:p>
        </c:rich>
      </c:tx>
      <c:layout>
        <c:manualLayout>
          <c:xMode val="factor"/>
          <c:yMode val="factor"/>
          <c:x val="0.033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3275"/>
          <c:w val="0.93975"/>
          <c:h val="0.968"/>
        </c:manualLayout>
      </c:layout>
      <c:lineChart>
        <c:grouping val="standard"/>
        <c:varyColors val="0"/>
        <c:ser>
          <c:idx val="4"/>
          <c:order val="0"/>
          <c:tx>
            <c:strRef>
              <c:f>'[1]Anual'!$F$2</c:f>
              <c:strCache>
                <c:ptCount val="1"/>
                <c:pt idx="0">
                  <c:v>AR$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9"/>
              <c:delete val="1"/>
            </c:dLbl>
            <c:dLbl>
              <c:idx val="40"/>
              <c:delete val="1"/>
            </c:dLbl>
            <c:delete val="1"/>
          </c:dLbls>
          <c:cat>
            <c:numRef>
              <c:f>'[1]Anual'!$A$3:$A$32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cat>
          <c:val>
            <c:numRef>
              <c:f>'[1]Anual'!$F$3:$F$32</c:f>
              <c:numCache>
                <c:ptCount val="30"/>
                <c:pt idx="0">
                  <c:v>51.31585149660732</c:v>
                </c:pt>
                <c:pt idx="1">
                  <c:v>38.16235289649696</c:v>
                </c:pt>
                <c:pt idx="2">
                  <c:v>82.74053295822846</c:v>
                </c:pt>
                <c:pt idx="3">
                  <c:v>144.1358462316354</c:v>
                </c:pt>
                <c:pt idx="4">
                  <c:v>141.14336190462538</c:v>
                </c:pt>
                <c:pt idx="5">
                  <c:v>141.6300161678664</c:v>
                </c:pt>
                <c:pt idx="6">
                  <c:v>131.9378943203266</c:v>
                </c:pt>
                <c:pt idx="7">
                  <c:v>117.08678022173527</c:v>
                </c:pt>
                <c:pt idx="8">
                  <c:v>134.11802075423793</c:v>
                </c:pt>
                <c:pt idx="9">
                  <c:v>98.49079640785014</c:v>
                </c:pt>
                <c:pt idx="10">
                  <c:v>167.71871655607958</c:v>
                </c:pt>
                <c:pt idx="11">
                  <c:v>103.13920003772763</c:v>
                </c:pt>
                <c:pt idx="12">
                  <c:v>63.2094600910137</c:v>
                </c:pt>
                <c:pt idx="13">
                  <c:v>57.24779772942365</c:v>
                </c:pt>
                <c:pt idx="14">
                  <c:v>55.022374310746024</c:v>
                </c:pt>
                <c:pt idx="15">
                  <c:v>53.930876411641485</c:v>
                </c:pt>
                <c:pt idx="16">
                  <c:v>55.03977518667509</c:v>
                </c:pt>
                <c:pt idx="17">
                  <c:v>56.561736632751206</c:v>
                </c:pt>
                <c:pt idx="18">
                  <c:v>57.17079790632161</c:v>
                </c:pt>
                <c:pt idx="19">
                  <c:v>57.832652292395935</c:v>
                </c:pt>
                <c:pt idx="20">
                  <c:v>60.28781468095442</c:v>
                </c:pt>
                <c:pt idx="21">
                  <c:v>63.48141407188712</c:v>
                </c:pt>
                <c:pt idx="22">
                  <c:v>100.81096990194457</c:v>
                </c:pt>
                <c:pt idx="23">
                  <c:v>152.99836473971445</c:v>
                </c:pt>
                <c:pt idx="24">
                  <c:v>134.70150955375942</c:v>
                </c:pt>
                <c:pt idx="25">
                  <c:v>131.75547994175335</c:v>
                </c:pt>
                <c:pt idx="26">
                  <c:v>126.42332765608522</c:v>
                </c:pt>
                <c:pt idx="27">
                  <c:v>117.80546477151918</c:v>
                </c:pt>
                <c:pt idx="28">
                  <c:v>105.26359870061111</c:v>
                </c:pt>
                <c:pt idx="29">
                  <c:v>96.89358855848906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'[1]Anual'!$G$2</c:f>
              <c:strCache>
                <c:ptCount val="1"/>
                <c:pt idx="0">
                  <c:v>BRL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9"/>
              <c:delete val="1"/>
            </c:dLbl>
            <c:dLbl>
              <c:idx val="40"/>
              <c:delete val="1"/>
            </c:dLbl>
            <c:delete val="1"/>
          </c:dLbls>
          <c:cat>
            <c:numRef>
              <c:f>'[1]Anual'!$A$3:$A$32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cat>
          <c:val>
            <c:numRef>
              <c:f>'[1]Anual'!$G$3:$G$32</c:f>
              <c:numCache>
                <c:ptCount val="30"/>
                <c:pt idx="0">
                  <c:v>84.8164943452985</c:v>
                </c:pt>
                <c:pt idx="1">
                  <c:v>74.07346616308656</c:v>
                </c:pt>
                <c:pt idx="2">
                  <c:v>80.52594412343291</c:v>
                </c:pt>
                <c:pt idx="3">
                  <c:v>82.21426337821863</c:v>
                </c:pt>
                <c:pt idx="4">
                  <c:v>126.10064672183682</c:v>
                </c:pt>
                <c:pt idx="5">
                  <c:v>134.8929236422104</c:v>
                </c:pt>
                <c:pt idx="6">
                  <c:v>135.66146916308944</c:v>
                </c:pt>
                <c:pt idx="7">
                  <c:v>105.30082362088329</c:v>
                </c:pt>
                <c:pt idx="8">
                  <c:v>113.54168212248518</c:v>
                </c:pt>
                <c:pt idx="9">
                  <c:v>114.06329439794301</c:v>
                </c:pt>
                <c:pt idx="10">
                  <c:v>84.22694203010258</c:v>
                </c:pt>
                <c:pt idx="11">
                  <c:v>89.07934058621389</c:v>
                </c:pt>
                <c:pt idx="12">
                  <c:v>91.70962734147665</c:v>
                </c:pt>
                <c:pt idx="13">
                  <c:v>89.41580475225341</c:v>
                </c:pt>
                <c:pt idx="14">
                  <c:v>95.73667188110494</c:v>
                </c:pt>
                <c:pt idx="15">
                  <c:v>67.9213971959583</c:v>
                </c:pt>
                <c:pt idx="16">
                  <c:v>66.51141747017849</c:v>
                </c:pt>
                <c:pt idx="17">
                  <c:v>66.93920381641084</c:v>
                </c:pt>
                <c:pt idx="18">
                  <c:v>69.73952130332583</c:v>
                </c:pt>
                <c:pt idx="19">
                  <c:v>123.1129120950175</c:v>
                </c:pt>
                <c:pt idx="20">
                  <c:v>105.60446809812605</c:v>
                </c:pt>
                <c:pt idx="21">
                  <c:v>113.10107948424009</c:v>
                </c:pt>
                <c:pt idx="22">
                  <c:v>128.208998011678</c:v>
                </c:pt>
                <c:pt idx="23">
                  <c:v>166.17281747701034</c:v>
                </c:pt>
                <c:pt idx="24">
                  <c:v>130.1253641104269</c:v>
                </c:pt>
                <c:pt idx="25">
                  <c:v>118.04829336894609</c:v>
                </c:pt>
                <c:pt idx="26">
                  <c:v>98.19724854695859</c:v>
                </c:pt>
                <c:pt idx="27">
                  <c:v>91.38932681833388</c:v>
                </c:pt>
                <c:pt idx="28">
                  <c:v>75.60904676411863</c:v>
                </c:pt>
                <c:pt idx="29">
                  <c:v>93.15762299237059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'[1]Anual'!$H$2</c:f>
              <c:strCache>
                <c:ptCount val="1"/>
                <c:pt idx="0">
                  <c:v>CLP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9"/>
              <c:delete val="1"/>
            </c:dLbl>
            <c:dLbl>
              <c:idx val="40"/>
              <c:delete val="1"/>
            </c:dLbl>
            <c:delete val="1"/>
          </c:dLbls>
          <c:cat>
            <c:numRef>
              <c:f>'[1]Anual'!$A$3:$A$32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cat>
          <c:val>
            <c:numRef>
              <c:f>'[1]Anual'!$H$3:$H$32</c:f>
              <c:numCache>
                <c:ptCount val="30"/>
                <c:pt idx="0">
                  <c:v>60.42097601111438</c:v>
                </c:pt>
                <c:pt idx="1">
                  <c:v>51.72465141726942</c:v>
                </c:pt>
                <c:pt idx="2">
                  <c:v>51.66470016463742</c:v>
                </c:pt>
                <c:pt idx="3">
                  <c:v>83.319411862473</c:v>
                </c:pt>
                <c:pt idx="4">
                  <c:v>85.07212512170939</c:v>
                </c:pt>
                <c:pt idx="5">
                  <c:v>102.04411673369668</c:v>
                </c:pt>
                <c:pt idx="6">
                  <c:v>120.67270317869973</c:v>
                </c:pt>
                <c:pt idx="7">
                  <c:v>116.26218019927425</c:v>
                </c:pt>
                <c:pt idx="8">
                  <c:v>120.18273257067591</c:v>
                </c:pt>
                <c:pt idx="9">
                  <c:v>112.72157520011466</c:v>
                </c:pt>
                <c:pt idx="10">
                  <c:v>115.73652994288024</c:v>
                </c:pt>
                <c:pt idx="11">
                  <c:v>111.36159800720891</c:v>
                </c:pt>
                <c:pt idx="12">
                  <c:v>104.88762734300134</c:v>
                </c:pt>
                <c:pt idx="13">
                  <c:v>100.70874323428718</c:v>
                </c:pt>
                <c:pt idx="14">
                  <c:v>102.25750091529385</c:v>
                </c:pt>
                <c:pt idx="15">
                  <c:v>91.33937827359956</c:v>
                </c:pt>
                <c:pt idx="16">
                  <c:v>87.62101264538606</c:v>
                </c:pt>
                <c:pt idx="17">
                  <c:v>87.63636484418156</c:v>
                </c:pt>
                <c:pt idx="18">
                  <c:v>89.62216848392087</c:v>
                </c:pt>
                <c:pt idx="19">
                  <c:v>92.28329785847372</c:v>
                </c:pt>
                <c:pt idx="20">
                  <c:v>100.87410225942818</c:v>
                </c:pt>
                <c:pt idx="21">
                  <c:v>109.68377212675438</c:v>
                </c:pt>
                <c:pt idx="22">
                  <c:v>126.81763220944082</c:v>
                </c:pt>
                <c:pt idx="23">
                  <c:v>136.76049208197713</c:v>
                </c:pt>
                <c:pt idx="24">
                  <c:v>109.81345895836496</c:v>
                </c:pt>
                <c:pt idx="25">
                  <c:v>110.63204194215119</c:v>
                </c:pt>
                <c:pt idx="26">
                  <c:v>100.97706959507258</c:v>
                </c:pt>
                <c:pt idx="27">
                  <c:v>103.32590332965015</c:v>
                </c:pt>
                <c:pt idx="28">
                  <c:v>89.22047410452348</c:v>
                </c:pt>
                <c:pt idx="29">
                  <c:v>108.74653066297432</c:v>
                </c:pt>
              </c:numCache>
            </c:numRef>
          </c:val>
          <c:smooth val="0"/>
        </c:ser>
        <c:marker val="1"/>
        <c:axId val="34905920"/>
        <c:axId val="45717825"/>
      </c:lineChart>
      <c:catAx>
        <c:axId val="34905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54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 val="autoZero"/>
        <c:auto val="1"/>
        <c:lblOffset val="100"/>
        <c:tickLblSkip val="1"/>
        <c:noMultiLvlLbl val="0"/>
      </c:catAx>
      <c:valAx>
        <c:axId val="4571782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1980/2009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4905920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13825"/>
          <c:y val="0.8125"/>
          <c:w val="0.37625"/>
          <c:h val="0.070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Arial"/>
                <a:ea typeface="Arial"/>
                <a:cs typeface="Arial"/>
              </a:rPr>
              <a:t>Exportaciones FOB mensual</a:t>
            </a:r>
          </a:p>
        </c:rich>
      </c:tx>
      <c:layout>
        <c:manualLayout>
          <c:xMode val="factor"/>
          <c:yMode val="factor"/>
          <c:x val="0.02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7"/>
          <c:w val="0.9652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'Valores mensuales y graficos'!$B$3</c:f>
              <c:strCache>
                <c:ptCount val="1"/>
                <c:pt idx="0">
                  <c:v>Argentina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'Valores mensuales y graficos'!$A$136:$A$372</c:f>
              <c:strCach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</c:strCache>
            </c:strRef>
          </c:cat>
          <c:val>
            <c:numRef>
              <c:f>'Valores mensuales y graficos'!$B$136:$B$372</c:f>
              <c:numCach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'Valores mensuales y graficos'!$C$3</c:f>
              <c:strCache>
                <c:ptCount val="1"/>
                <c:pt idx="0">
                  <c:v>Brasil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'Valores mensuales y graficos'!$A$136:$A$372</c:f>
              <c:strCach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</c:strCache>
            </c:strRef>
          </c:cat>
          <c:val>
            <c:numRef>
              <c:f>'Valores mensuales y graficos'!$C$136:$C$372</c:f>
              <c:numCach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'Valores mensuales y graficos'!$D$3</c:f>
              <c:strCache>
                <c:ptCount val="1"/>
                <c:pt idx="0">
                  <c:v>CHILE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'Valores mensuales y graficos'!$A$136:$A$372</c:f>
              <c:strCach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</c:strCache>
            </c:strRef>
          </c:cat>
          <c:val>
            <c:numRef>
              <c:f>'Valores mensuales y graficos'!$D$136:$D$372</c:f>
              <c:numCach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</c:numCache>
            </c:numRef>
          </c:val>
          <c:smooth val="0"/>
        </c:ser>
        <c:marker val="1"/>
        <c:axId val="8807242"/>
        <c:axId val="12156315"/>
      </c:lineChart>
      <c:catAx>
        <c:axId val="8807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156315"/>
        <c:crosses val="autoZero"/>
        <c:auto val="1"/>
        <c:lblOffset val="100"/>
        <c:noMultiLvlLbl val="0"/>
      </c:catAx>
      <c:valAx>
        <c:axId val="12156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miles de millones de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807242"/>
        <c:crossesAt val="1"/>
        <c:crossBetween val="between"/>
        <c:dispUnits>
          <c:builtInUnit val="thousan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0.116"/>
          <c:y val="0.116"/>
          <c:w val="0.41225"/>
          <c:h val="0.063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latin typeface="Arial"/>
                <a:ea typeface="Arial"/>
                <a:cs typeface="Arial"/>
              </a:rPr>
              <a:t>Exportaciones FOB, suma 12 meses</a:t>
            </a:r>
          </a:p>
        </c:rich>
      </c:tx>
      <c:layout>
        <c:manualLayout>
          <c:xMode val="factor"/>
          <c:yMode val="factor"/>
          <c:x val="0.02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845"/>
          <c:w val="0.971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'Valores mensuales y graficos'!$G$3</c:f>
              <c:strCache>
                <c:ptCount val="1"/>
                <c:pt idx="0">
                  <c:v>Argentina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'Valores mensuales y graficos'!$A$136:$A$372</c:f>
              <c:strCach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</c:strCache>
            </c:strRef>
          </c:cat>
          <c:val>
            <c:numRef>
              <c:f>'Valores mensuales y graficos'!$G$136:$G$372</c:f>
              <c:numCach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'Valores mensuales y graficos'!$H$3</c:f>
              <c:strCache>
                <c:ptCount val="1"/>
                <c:pt idx="0">
                  <c:v>Brasil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'Valores mensuales y graficos'!$A$136:$A$372</c:f>
              <c:strCach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</c:strCache>
            </c:strRef>
          </c:cat>
          <c:val>
            <c:numRef>
              <c:f>'Valores mensuales y graficos'!$H$136:$H$372</c:f>
              <c:numCach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'Valores mensuales y graficos'!$I$3</c:f>
              <c:strCache>
                <c:ptCount val="1"/>
                <c:pt idx="0">
                  <c:v>Chile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'Valores mensuales y graficos'!$A$136:$A$372</c:f>
              <c:strCach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</c:strCache>
            </c:strRef>
          </c:cat>
          <c:val>
            <c:numRef>
              <c:f>'Valores mensuales y graficos'!$I$136:$I$372</c:f>
              <c:numCach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</c:numCache>
            </c:numRef>
          </c:val>
          <c:smooth val="0"/>
        </c:ser>
        <c:marker val="1"/>
        <c:axId val="42297972"/>
        <c:axId val="45137429"/>
      </c:lineChart>
      <c:catAx>
        <c:axId val="4229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5137429"/>
        <c:crosses val="autoZero"/>
        <c:auto val="1"/>
        <c:lblOffset val="100"/>
        <c:noMultiLvlLbl val="0"/>
      </c:catAx>
      <c:valAx>
        <c:axId val="45137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miles de millones de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2297972"/>
        <c:crossesAt val="1"/>
        <c:crossBetween val="between"/>
        <c:dispUnits>
          <c:builtInUnit val="thousan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0.12125"/>
          <c:y val="0.1285"/>
          <c:w val="0.4195"/>
          <c:h val="0.065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Arial"/>
                <a:ea typeface="Arial"/>
                <a:cs typeface="Arial"/>
              </a:rPr>
              <a:t>Exportaciones mensuales Sum 12 meses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Base 1994 = 100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215"/>
          <c:w val="0.97075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'Valores mensuales y graficos'!$L$3</c:f>
              <c:strCache>
                <c:ptCount val="1"/>
                <c:pt idx="0">
                  <c:v>Argentina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'Valores mensuales y graficos'!$A$195:$A$373</c:f>
              <c:str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strCache>
            </c:strRef>
          </c:cat>
          <c:val>
            <c:numRef>
              <c:f>'Valores mensuales y graficos'!$L$195:$L$373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'Valores mensuales y graficos'!$M$3</c:f>
              <c:strCache>
                <c:ptCount val="1"/>
                <c:pt idx="0">
                  <c:v>Brasil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'Valores mensuales y graficos'!$A$195:$A$373</c:f>
              <c:str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strCache>
            </c:strRef>
          </c:cat>
          <c:val>
            <c:numRef>
              <c:f>'Valores mensuales y graficos'!$M$195:$M$373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'Valores mensuales y graficos'!$N$3</c:f>
              <c:strCache>
                <c:ptCount val="1"/>
                <c:pt idx="0">
                  <c:v>Chile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'Valores mensuales y graficos'!$A$195:$A$373</c:f>
              <c:str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strCache>
            </c:strRef>
          </c:cat>
          <c:val>
            <c:numRef>
              <c:f>'Valores mensuales y graficos'!$N$195:$N$373</c:f>
              <c:numCache>
                <c:ptCount val="1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val>
          <c:smooth val="0"/>
        </c:ser>
        <c:marker val="1"/>
        <c:axId val="3583678"/>
        <c:axId val="32253103"/>
      </c:lineChart>
      <c:catAx>
        <c:axId val="3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2253103"/>
        <c:crosses val="autoZero"/>
        <c:auto val="1"/>
        <c:lblOffset val="100"/>
        <c:noMultiLvlLbl val="0"/>
      </c:catAx>
      <c:valAx>
        <c:axId val="3225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Base 100 = 1994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58367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7375"/>
          <c:y val="0.1605"/>
          <c:w val="0.41225"/>
          <c:h val="0.056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Exportaciones FOB anual</a:t>
            </a:r>
          </a:p>
        </c:rich>
      </c:tx>
      <c:layout>
        <c:manualLayout>
          <c:xMode val="factor"/>
          <c:yMode val="factor"/>
          <c:x val="0.02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8"/>
          <c:w val="0.97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'Valores mensuales y graficos'!$B$3</c:f>
              <c:strCache>
                <c:ptCount val="1"/>
                <c:pt idx="0">
                  <c:v>Argentina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'Valores mensuales y graficos'!$A$385:$A$405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'Valores mensuales y graficos'!$B$385:$B$405</c:f>
              <c:numCache>
                <c:ptCount val="21"/>
                <c:pt idx="0">
                  <c:v>12352.600000000002</c:v>
                </c:pt>
                <c:pt idx="1">
                  <c:v>11977.7</c:v>
                </c:pt>
                <c:pt idx="2">
                  <c:v>12234.999999999998</c:v>
                </c:pt>
                <c:pt idx="3">
                  <c:v>13117.600000000002</c:v>
                </c:pt>
                <c:pt idx="4">
                  <c:v>15839</c:v>
                </c:pt>
                <c:pt idx="5">
                  <c:v>20963.1</c:v>
                </c:pt>
                <c:pt idx="6">
                  <c:v>23810.719999999998</c:v>
                </c:pt>
                <c:pt idx="7">
                  <c:v>26430.87</c:v>
                </c:pt>
                <c:pt idx="8">
                  <c:v>26433.7</c:v>
                </c:pt>
                <c:pt idx="9">
                  <c:v>23308</c:v>
                </c:pt>
                <c:pt idx="10">
                  <c:v>26341.000000000004</c:v>
                </c:pt>
                <c:pt idx="11">
                  <c:v>26542.200000000004</c:v>
                </c:pt>
                <c:pt idx="12">
                  <c:v>25649.899999999998</c:v>
                </c:pt>
                <c:pt idx="13">
                  <c:v>29938.2</c:v>
                </c:pt>
                <c:pt idx="14">
                  <c:v>34574.899999999994</c:v>
                </c:pt>
                <c:pt idx="15">
                  <c:v>40351.4</c:v>
                </c:pt>
                <c:pt idx="16">
                  <c:v>46459</c:v>
                </c:pt>
                <c:pt idx="17">
                  <c:v>55779</c:v>
                </c:pt>
                <c:pt idx="18">
                  <c:v>70023</c:v>
                </c:pt>
                <c:pt idx="19">
                  <c:v>52527.78697674419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'Valores mensuales y graficos'!$C$3</c:f>
              <c:strCache>
                <c:ptCount val="1"/>
                <c:pt idx="0">
                  <c:v>Brasil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'Valores mensuales y graficos'!$A$385:$A$405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'Valores mensuales y graficos'!$C$385:$C$405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'Valores mensuales y graficos'!$D$3</c:f>
              <c:strCache>
                <c:ptCount val="1"/>
                <c:pt idx="0">
                  <c:v>CHILE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'Valores mensuales y graficos'!$A$385:$A$405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'Valores mensuales y graficos'!$D$385:$D$405</c:f>
              <c:numCache>
                <c:ptCount val="21"/>
                <c:pt idx="0">
                  <c:v>9040.468382306934</c:v>
                </c:pt>
                <c:pt idx="1">
                  <c:v>9654.633277245985</c:v>
                </c:pt>
                <c:pt idx="2">
                  <c:v>10805.544601992</c:v>
                </c:pt>
                <c:pt idx="3">
                  <c:v>9932.34637671561</c:v>
                </c:pt>
                <c:pt idx="4">
                  <c:v>12529.590114912497</c:v>
                </c:pt>
                <c:pt idx="5">
                  <c:v>17302.21714044009</c:v>
                </c:pt>
                <c:pt idx="6">
                  <c:v>16626.899999999998</c:v>
                </c:pt>
                <c:pt idx="7">
                  <c:v>17870.300000000003</c:v>
                </c:pt>
                <c:pt idx="8">
                  <c:v>16322.800000000001</c:v>
                </c:pt>
                <c:pt idx="9">
                  <c:v>17162.4</c:v>
                </c:pt>
                <c:pt idx="10">
                  <c:v>19210.3</c:v>
                </c:pt>
                <c:pt idx="11">
                  <c:v>18271.999999999996</c:v>
                </c:pt>
                <c:pt idx="12">
                  <c:v>18179.899999999998</c:v>
                </c:pt>
                <c:pt idx="13">
                  <c:v>21664.2</c:v>
                </c:pt>
                <c:pt idx="14">
                  <c:v>32520.3</c:v>
                </c:pt>
                <c:pt idx="15">
                  <c:v>41267</c:v>
                </c:pt>
                <c:pt idx="16">
                  <c:v>58680.00000000001</c:v>
                </c:pt>
                <c:pt idx="17">
                  <c:v>67665.7</c:v>
                </c:pt>
                <c:pt idx="18">
                  <c:v>66455.3</c:v>
                </c:pt>
                <c:pt idx="19">
                  <c:v>42927.614863827774</c:v>
                </c:pt>
              </c:numCache>
            </c:numRef>
          </c:val>
          <c:smooth val="0"/>
        </c:ser>
        <c:marker val="1"/>
        <c:axId val="21842472"/>
        <c:axId val="62364521"/>
      </c:lineChart>
      <c:catAx>
        <c:axId val="2184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364521"/>
        <c:crosses val="autoZero"/>
        <c:auto val="1"/>
        <c:lblOffset val="100"/>
        <c:noMultiLvlLbl val="0"/>
      </c:catAx>
      <c:valAx>
        <c:axId val="62364521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miles de millones de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842472"/>
        <c:crossesAt val="1"/>
        <c:crossBetween val="between"/>
        <c:dispUnits>
          <c:builtInUnit val="thousan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0.0955"/>
          <c:y val="0.12625"/>
          <c:w val="0.42625"/>
          <c:h val="0.064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latin typeface="Arial"/>
                <a:ea typeface="Arial"/>
                <a:cs typeface="Arial"/>
              </a:rPr>
              <a:t>Exportaciones base 1990 = 100</a:t>
            </a:r>
          </a:p>
        </c:rich>
      </c:tx>
      <c:layout>
        <c:manualLayout>
          <c:xMode val="factor"/>
          <c:yMode val="factor"/>
          <c:x val="0.02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0025"/>
          <c:w val="0.9702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'Valores mensuales y graficos'!$L$3</c:f>
              <c:strCache>
                <c:ptCount val="1"/>
                <c:pt idx="0">
                  <c:v>Argentina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'Valores mensuales y graficos'!$A$385:$A$405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'Valores mensuales y graficos'!$L$385:$L$405</c:f>
              <c:numCache>
                <c:ptCount val="21"/>
                <c:pt idx="0">
                  <c:v>100</c:v>
                </c:pt>
                <c:pt idx="1">
                  <c:v>96.96501141460097</c:v>
                </c:pt>
                <c:pt idx="2">
                  <c:v>99.04797370594042</c:v>
                </c:pt>
                <c:pt idx="3">
                  <c:v>106.19302818839758</c:v>
                </c:pt>
                <c:pt idx="4">
                  <c:v>128.2240176157246</c:v>
                </c:pt>
                <c:pt idx="5">
                  <c:v>169.70597283163053</c:v>
                </c:pt>
                <c:pt idx="6">
                  <c:v>192.75877143273476</c:v>
                </c:pt>
                <c:pt idx="7">
                  <c:v>213.97009536453862</c:v>
                </c:pt>
                <c:pt idx="8">
                  <c:v>213.99300552110483</c:v>
                </c:pt>
                <c:pt idx="9">
                  <c:v>188.6890209348639</c:v>
                </c:pt>
                <c:pt idx="10">
                  <c:v>213.2425562229814</c:v>
                </c:pt>
                <c:pt idx="11">
                  <c:v>214.87136311383836</c:v>
                </c:pt>
                <c:pt idx="12">
                  <c:v>207.64778265304466</c:v>
                </c:pt>
                <c:pt idx="13">
                  <c:v>242.36355099331314</c:v>
                </c:pt>
                <c:pt idx="14">
                  <c:v>279.89977818434977</c:v>
                </c:pt>
                <c:pt idx="15">
                  <c:v>326.6632126030147</c:v>
                </c:pt>
                <c:pt idx="16">
                  <c:v>376.1070543853115</c:v>
                </c:pt>
                <c:pt idx="17">
                  <c:v>451.5567572818677</c:v>
                </c:pt>
                <c:pt idx="18">
                  <c:v>566.8685135113254</c:v>
                </c:pt>
                <c:pt idx="19">
                  <c:v>425.23668682499374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'Valores mensuales y graficos'!$M$3</c:f>
              <c:strCache>
                <c:ptCount val="1"/>
                <c:pt idx="0">
                  <c:v>Brasil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'Valores mensuales y graficos'!$A$385:$A$405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'Valores mensuales y graficos'!$M$385:$M$405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'Valores mensuales y graficos'!$N$3</c:f>
              <c:strCache>
                <c:ptCount val="1"/>
                <c:pt idx="0">
                  <c:v>Chile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9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'Valores mensuales y graficos'!$A$385:$A$405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'Valores mensuales y graficos'!$N$385:$N$405</c:f>
              <c:numCache>
                <c:ptCount val="21"/>
                <c:pt idx="0">
                  <c:v>100</c:v>
                </c:pt>
                <c:pt idx="1">
                  <c:v>106.79350747070839</c:v>
                </c:pt>
                <c:pt idx="2">
                  <c:v>119.5241678311656</c:v>
                </c:pt>
                <c:pt idx="3">
                  <c:v>109.86539586991053</c:v>
                </c:pt>
                <c:pt idx="4">
                  <c:v>138.59447967800108</c:v>
                </c:pt>
                <c:pt idx="5">
                  <c:v>191.3862911605575</c:v>
                </c:pt>
                <c:pt idx="6">
                  <c:v>183.9163558443547</c:v>
                </c:pt>
                <c:pt idx="7">
                  <c:v>197.6700680130014</c:v>
                </c:pt>
                <c:pt idx="8">
                  <c:v>180.5525920752656</c:v>
                </c:pt>
                <c:pt idx="9">
                  <c:v>189.83972150810757</c:v>
                </c:pt>
                <c:pt idx="10">
                  <c:v>212.49230888961907</c:v>
                </c:pt>
                <c:pt idx="11">
                  <c:v>202.1134218638501</c:v>
                </c:pt>
                <c:pt idx="12">
                  <c:v>201.09466933792737</c:v>
                </c:pt>
                <c:pt idx="13">
                  <c:v>239.63581402927002</c:v>
                </c:pt>
                <c:pt idx="14">
                  <c:v>359.7191940148295</c:v>
                </c:pt>
                <c:pt idx="15">
                  <c:v>456.46971213088347</c:v>
                </c:pt>
                <c:pt idx="16">
                  <c:v>649.0814139103944</c:v>
                </c:pt>
                <c:pt idx="17">
                  <c:v>748.4756003619048</c:v>
                </c:pt>
                <c:pt idx="18">
                  <c:v>735.0869135282793</c:v>
                </c:pt>
                <c:pt idx="19">
                  <c:v>474.8383938584559</c:v>
                </c:pt>
              </c:numCache>
            </c:numRef>
          </c:val>
          <c:smooth val="0"/>
        </c:ser>
        <c:marker val="1"/>
        <c:axId val="24409778"/>
        <c:axId val="18361411"/>
      </c:lineChart>
      <c:catAx>
        <c:axId val="2440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361411"/>
        <c:crosses val="autoZero"/>
        <c:auto val="1"/>
        <c:lblOffset val="100"/>
        <c:noMultiLvlLbl val="0"/>
      </c:catAx>
      <c:valAx>
        <c:axId val="1836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1990 = 100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40977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4375"/>
          <c:y val="0.1495"/>
          <c:w val="0.42025"/>
          <c:h val="0.066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25" b="1" i="0" u="none" baseline="0">
                <a:latin typeface="Arial"/>
                <a:ea typeface="Arial"/>
                <a:cs typeface="Arial"/>
              </a:rPr>
              <a:t>Exportaciones FOB anual</a:t>
            </a:r>
          </a:p>
        </c:rich>
      </c:tx>
      <c:layout>
        <c:manualLayout>
          <c:xMode val="factor"/>
          <c:yMode val="factor"/>
          <c:x val="0.02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75"/>
          <c:w val="0.97225"/>
          <c:h val="0.9095"/>
        </c:manualLayout>
      </c:layout>
      <c:lineChart>
        <c:grouping val="standard"/>
        <c:varyColors val="0"/>
        <c:ser>
          <c:idx val="0"/>
          <c:order val="0"/>
          <c:tx>
            <c:strRef>
              <c:f>'Valores mensuales y graficos'!$B$3</c:f>
              <c:strCache>
                <c:ptCount val="1"/>
                <c:pt idx="0">
                  <c:v>Argentina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ize val="10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FF"/>
                </a:solidFill>
              </a:ln>
            </c:spPr>
            <c:marker>
              <c:size val="10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'Valores mensuales y graficos'!$A$375:$A$405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'Valores mensuales y graficos'!$B$375:$B$405</c:f>
              <c:numCache>
                <c:ptCount val="31"/>
                <c:pt idx="0">
                  <c:v>8024.699999999999</c:v>
                </c:pt>
                <c:pt idx="1">
                  <c:v>9143</c:v>
                </c:pt>
                <c:pt idx="2">
                  <c:v>7622.900000000001</c:v>
                </c:pt>
                <c:pt idx="3">
                  <c:v>7836.1</c:v>
                </c:pt>
                <c:pt idx="4">
                  <c:v>8107.3</c:v>
                </c:pt>
                <c:pt idx="5">
                  <c:v>8396.1</c:v>
                </c:pt>
                <c:pt idx="6">
                  <c:v>6852.199999999999</c:v>
                </c:pt>
                <c:pt idx="7">
                  <c:v>6360.099999999999</c:v>
                </c:pt>
                <c:pt idx="8">
                  <c:v>9131.9</c:v>
                </c:pt>
                <c:pt idx="9">
                  <c:v>9552.8</c:v>
                </c:pt>
                <c:pt idx="10">
                  <c:v>12352.600000000002</c:v>
                </c:pt>
                <c:pt idx="11">
                  <c:v>11977.7</c:v>
                </c:pt>
                <c:pt idx="12">
                  <c:v>12234.999999999998</c:v>
                </c:pt>
                <c:pt idx="13">
                  <c:v>13117.600000000002</c:v>
                </c:pt>
                <c:pt idx="14">
                  <c:v>15839</c:v>
                </c:pt>
                <c:pt idx="15">
                  <c:v>20963.1</c:v>
                </c:pt>
                <c:pt idx="16">
                  <c:v>23810.719999999998</c:v>
                </c:pt>
                <c:pt idx="17">
                  <c:v>26430.87</c:v>
                </c:pt>
                <c:pt idx="18">
                  <c:v>26433.7</c:v>
                </c:pt>
                <c:pt idx="19">
                  <c:v>23308</c:v>
                </c:pt>
                <c:pt idx="20">
                  <c:v>26341.000000000004</c:v>
                </c:pt>
                <c:pt idx="21">
                  <c:v>26542.200000000004</c:v>
                </c:pt>
                <c:pt idx="22">
                  <c:v>25649.899999999998</c:v>
                </c:pt>
                <c:pt idx="23">
                  <c:v>29938.2</c:v>
                </c:pt>
                <c:pt idx="24">
                  <c:v>34574.899999999994</c:v>
                </c:pt>
                <c:pt idx="25">
                  <c:v>40351.4</c:v>
                </c:pt>
                <c:pt idx="26">
                  <c:v>46459</c:v>
                </c:pt>
                <c:pt idx="27">
                  <c:v>55779</c:v>
                </c:pt>
                <c:pt idx="28">
                  <c:v>70023</c:v>
                </c:pt>
                <c:pt idx="29">
                  <c:v>52527.78697674419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'Valores mensuales y graficos'!$C$3</c:f>
              <c:strCache>
                <c:ptCount val="1"/>
                <c:pt idx="0">
                  <c:v>Brasil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10"/>
            <c:spPr>
              <a:ln w="12700">
                <a:solidFill>
                  <a:srgbClr val="339966"/>
                </a:solidFill>
              </a:ln>
            </c:spPr>
            <c:marker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339966"/>
                </a:solidFill>
              </a:ln>
            </c:spPr>
            <c:marker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'Valores mensuales y graficos'!$A$375:$A$405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'Valores mensuales y graficos'!$C$375:$C$405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'Valores mensuales y graficos'!$D$3</c:f>
              <c:strCache>
                <c:ptCount val="1"/>
                <c:pt idx="0">
                  <c:v>CHILE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20"/>
            <c:spPr>
              <a:ln w="127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'Valores mensuales y graficos'!$A$375:$A$405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'Valores mensuales y graficos'!$D$375:$D$405</c:f>
              <c:numCache>
                <c:ptCount val="31"/>
                <c:pt idx="0">
                  <c:v>5213.599147702535</c:v>
                </c:pt>
                <c:pt idx="1">
                  <c:v>4305.416846132151</c:v>
                </c:pt>
                <c:pt idx="2">
                  <c:v>4126.609345073946</c:v>
                </c:pt>
                <c:pt idx="3">
                  <c:v>4141.294019073896</c:v>
                </c:pt>
                <c:pt idx="4">
                  <c:v>3948.881599456915</c:v>
                </c:pt>
                <c:pt idx="5">
                  <c:v>4127.689100515119</c:v>
                </c:pt>
                <c:pt idx="6">
                  <c:v>4559.159374807743</c:v>
                </c:pt>
                <c:pt idx="7">
                  <c:v>5506.536798892697</c:v>
                </c:pt>
                <c:pt idx="8">
                  <c:v>7607.632911870718</c:v>
                </c:pt>
                <c:pt idx="9">
                  <c:v>8722.696355969798</c:v>
                </c:pt>
                <c:pt idx="10">
                  <c:v>9040.468382306934</c:v>
                </c:pt>
                <c:pt idx="11">
                  <c:v>9654.633277245985</c:v>
                </c:pt>
                <c:pt idx="12">
                  <c:v>10805.544601992</c:v>
                </c:pt>
                <c:pt idx="13">
                  <c:v>9932.34637671561</c:v>
                </c:pt>
                <c:pt idx="14">
                  <c:v>12529.590114912497</c:v>
                </c:pt>
                <c:pt idx="15">
                  <c:v>17302.21714044009</c:v>
                </c:pt>
                <c:pt idx="16">
                  <c:v>16626.899999999998</c:v>
                </c:pt>
                <c:pt idx="17">
                  <c:v>17870.300000000003</c:v>
                </c:pt>
                <c:pt idx="18">
                  <c:v>16322.800000000001</c:v>
                </c:pt>
                <c:pt idx="19">
                  <c:v>17162.4</c:v>
                </c:pt>
                <c:pt idx="20">
                  <c:v>19210.3</c:v>
                </c:pt>
                <c:pt idx="21">
                  <c:v>18271.999999999996</c:v>
                </c:pt>
                <c:pt idx="22">
                  <c:v>18179.899999999998</c:v>
                </c:pt>
                <c:pt idx="23">
                  <c:v>21664.2</c:v>
                </c:pt>
                <c:pt idx="24">
                  <c:v>32520.3</c:v>
                </c:pt>
                <c:pt idx="25">
                  <c:v>41267</c:v>
                </c:pt>
                <c:pt idx="26">
                  <c:v>58680.00000000001</c:v>
                </c:pt>
                <c:pt idx="27">
                  <c:v>67665.7</c:v>
                </c:pt>
                <c:pt idx="28">
                  <c:v>66455.3</c:v>
                </c:pt>
                <c:pt idx="29">
                  <c:v>42927.614863827774</c:v>
                </c:pt>
              </c:numCache>
            </c:numRef>
          </c:val>
          <c:smooth val="0"/>
        </c:ser>
        <c:marker val="1"/>
        <c:axId val="31034972"/>
        <c:axId val="10879293"/>
      </c:lineChart>
      <c:catAx>
        <c:axId val="3103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879293"/>
        <c:crosses val="autoZero"/>
        <c:auto val="1"/>
        <c:lblOffset val="100"/>
        <c:noMultiLvlLbl val="0"/>
      </c:catAx>
      <c:valAx>
        <c:axId val="10879293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miles de millones de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034972"/>
        <c:crossesAt val="1"/>
        <c:crossBetween val="between"/>
        <c:dispUnits>
          <c:builtInUnit val="thousan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0.08375"/>
          <c:y val="0.11875"/>
          <c:w val="0.39375"/>
          <c:h val="0.054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80</xdr:row>
      <xdr:rowOff>142875</xdr:rowOff>
    </xdr:from>
    <xdr:to>
      <xdr:col>9</xdr:col>
      <xdr:colOff>314325</xdr:colOff>
      <xdr:row>108</xdr:row>
      <xdr:rowOff>152400</xdr:rowOff>
    </xdr:to>
    <xdr:graphicFrame>
      <xdr:nvGraphicFramePr>
        <xdr:cNvPr id="1" name="Chart 5"/>
        <xdr:cNvGraphicFramePr/>
      </xdr:nvGraphicFramePr>
      <xdr:xfrm>
        <a:off x="257175" y="13096875"/>
        <a:ext cx="67246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47</xdr:row>
      <xdr:rowOff>0</xdr:rowOff>
    </xdr:from>
    <xdr:to>
      <xdr:col>9</xdr:col>
      <xdr:colOff>381000</xdr:colOff>
      <xdr:row>80</xdr:row>
      <xdr:rowOff>28575</xdr:rowOff>
    </xdr:to>
    <xdr:graphicFrame>
      <xdr:nvGraphicFramePr>
        <xdr:cNvPr id="2" name="Chart 6"/>
        <xdr:cNvGraphicFramePr/>
      </xdr:nvGraphicFramePr>
      <xdr:xfrm>
        <a:off x="76200" y="7610475"/>
        <a:ext cx="697230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405</xdr:row>
      <xdr:rowOff>66675</xdr:rowOff>
    </xdr:from>
    <xdr:to>
      <xdr:col>13</xdr:col>
      <xdr:colOff>533400</xdr:colOff>
      <xdr:row>435</xdr:row>
      <xdr:rowOff>9525</xdr:rowOff>
    </xdr:to>
    <xdr:graphicFrame>
      <xdr:nvGraphicFramePr>
        <xdr:cNvPr id="1" name="Chart 2"/>
        <xdr:cNvGraphicFramePr/>
      </xdr:nvGraphicFramePr>
      <xdr:xfrm>
        <a:off x="1066800" y="65646300"/>
        <a:ext cx="81629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435</xdr:row>
      <xdr:rowOff>85725</xdr:rowOff>
    </xdr:from>
    <xdr:to>
      <xdr:col>13</xdr:col>
      <xdr:colOff>409575</xdr:colOff>
      <xdr:row>464</xdr:row>
      <xdr:rowOff>38100</xdr:rowOff>
    </xdr:to>
    <xdr:graphicFrame>
      <xdr:nvGraphicFramePr>
        <xdr:cNvPr id="2" name="Chart 3"/>
        <xdr:cNvGraphicFramePr/>
      </xdr:nvGraphicFramePr>
      <xdr:xfrm>
        <a:off x="1076325" y="70523100"/>
        <a:ext cx="80295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465</xdr:row>
      <xdr:rowOff>38100</xdr:rowOff>
    </xdr:from>
    <xdr:to>
      <xdr:col>14</xdr:col>
      <xdr:colOff>0</xdr:colOff>
      <xdr:row>498</xdr:row>
      <xdr:rowOff>66675</xdr:rowOff>
    </xdr:to>
    <xdr:graphicFrame>
      <xdr:nvGraphicFramePr>
        <xdr:cNvPr id="3" name="Chart 4"/>
        <xdr:cNvGraphicFramePr/>
      </xdr:nvGraphicFramePr>
      <xdr:xfrm>
        <a:off x="1162050" y="75333225"/>
        <a:ext cx="8162925" cy="537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419100</xdr:colOff>
      <xdr:row>405</xdr:row>
      <xdr:rowOff>142875</xdr:rowOff>
    </xdr:from>
    <xdr:to>
      <xdr:col>27</xdr:col>
      <xdr:colOff>419100</xdr:colOff>
      <xdr:row>435</xdr:row>
      <xdr:rowOff>0</xdr:rowOff>
    </xdr:to>
    <xdr:graphicFrame>
      <xdr:nvGraphicFramePr>
        <xdr:cNvPr id="4" name="Chart 7"/>
        <xdr:cNvGraphicFramePr/>
      </xdr:nvGraphicFramePr>
      <xdr:xfrm>
        <a:off x="9744075" y="65722500"/>
        <a:ext cx="7924800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333375</xdr:colOff>
      <xdr:row>471</xdr:row>
      <xdr:rowOff>38100</xdr:rowOff>
    </xdr:from>
    <xdr:to>
      <xdr:col>27</xdr:col>
      <xdr:colOff>438150</xdr:colOff>
      <xdr:row>499</xdr:row>
      <xdr:rowOff>85725</xdr:rowOff>
    </xdr:to>
    <xdr:graphicFrame>
      <xdr:nvGraphicFramePr>
        <xdr:cNvPr id="5" name="Chart 8"/>
        <xdr:cNvGraphicFramePr/>
      </xdr:nvGraphicFramePr>
      <xdr:xfrm>
        <a:off x="9658350" y="76304775"/>
        <a:ext cx="8029575" cy="4581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436</xdr:row>
      <xdr:rowOff>0</xdr:rowOff>
    </xdr:from>
    <xdr:to>
      <xdr:col>28</xdr:col>
      <xdr:colOff>28575</xdr:colOff>
      <xdr:row>470</xdr:row>
      <xdr:rowOff>38100</xdr:rowOff>
    </xdr:to>
    <xdr:graphicFrame>
      <xdr:nvGraphicFramePr>
        <xdr:cNvPr id="6" name="Chart 9"/>
        <xdr:cNvGraphicFramePr/>
      </xdr:nvGraphicFramePr>
      <xdr:xfrm>
        <a:off x="9324975" y="70599300"/>
        <a:ext cx="8572500" cy="5543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CR%20bilateral%201980%202009%20ARS%20BRL%20CLP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SE%20DE%20DATOS\Argentina\Tipo%20de%20Cambio\ARG%20FX%20r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</sheetNames>
    <sheetDataSet>
      <sheetData sheetId="0">
        <row r="2">
          <cell r="B2" t="str">
            <v>AR$</v>
          </cell>
          <cell r="C2" t="str">
            <v>BRL</v>
          </cell>
          <cell r="D2" t="str">
            <v>CLP</v>
          </cell>
          <cell r="F2" t="str">
            <v>AR$</v>
          </cell>
          <cell r="G2" t="str">
            <v>BRL</v>
          </cell>
          <cell r="H2" t="str">
            <v>CLP</v>
          </cell>
        </row>
        <row r="3">
          <cell r="A3">
            <v>1980</v>
          </cell>
          <cell r="B3">
            <v>69.68457797874923</v>
          </cell>
          <cell r="C3">
            <v>64.67897449124833</v>
          </cell>
          <cell r="D3">
            <v>44.559213537660604</v>
          </cell>
          <cell r="F3">
            <v>51.31585149660732</v>
          </cell>
          <cell r="G3">
            <v>84.8164943452985</v>
          </cell>
          <cell r="H3">
            <v>60.42097601111438</v>
          </cell>
        </row>
        <row r="4">
          <cell r="A4">
            <v>1981</v>
          </cell>
          <cell r="B4">
            <v>86.64901894013961</v>
          </cell>
          <cell r="C4">
            <v>62.204138845190236</v>
          </cell>
          <cell r="D4">
            <v>40.92812383683019</v>
          </cell>
          <cell r="F4">
            <v>38.16235289649696</v>
          </cell>
          <cell r="G4">
            <v>74.07346616308656</v>
          </cell>
          <cell r="H4">
            <v>51.72465141726942</v>
          </cell>
        </row>
        <row r="5">
          <cell r="A5">
            <v>1982</v>
          </cell>
          <cell r="B5">
            <v>201.71461133819855</v>
          </cell>
          <cell r="C5">
            <v>63.56479459613251</v>
          </cell>
          <cell r="D5">
            <v>51.073421850821255</v>
          </cell>
          <cell r="F5">
            <v>82.74053295822846</v>
          </cell>
          <cell r="G5">
            <v>80.52594412343291</v>
          </cell>
          <cell r="H5">
            <v>51.66470016463742</v>
          </cell>
        </row>
        <row r="6">
          <cell r="A6">
            <v>1983</v>
          </cell>
          <cell r="B6">
            <v>212.95581930391052</v>
          </cell>
          <cell r="C6">
            <v>90.68153167418075</v>
          </cell>
          <cell r="D6">
            <v>64.76701259592404</v>
          </cell>
          <cell r="F6">
            <v>144.1358462316354</v>
          </cell>
          <cell r="G6">
            <v>82.21426337821863</v>
          </cell>
          <cell r="H6">
            <v>83.319411862473</v>
          </cell>
        </row>
        <row r="7">
          <cell r="A7">
            <v>1984</v>
          </cell>
          <cell r="B7">
            <v>197.64490900499604</v>
          </cell>
          <cell r="C7">
            <v>105.31333893062384</v>
          </cell>
          <cell r="D7">
            <v>70.14451886055943</v>
          </cell>
          <cell r="F7">
            <v>141.14336190462538</v>
          </cell>
          <cell r="G7">
            <v>126.10064672183682</v>
          </cell>
          <cell r="H7">
            <v>85.07212512170939</v>
          </cell>
        </row>
        <row r="8">
          <cell r="A8">
            <v>1985</v>
          </cell>
          <cell r="B8">
            <v>223.7167193692267</v>
          </cell>
          <cell r="C8">
            <v>112.3399606598889</v>
          </cell>
          <cell r="D8">
            <v>90.86182311040817</v>
          </cell>
          <cell r="F8">
            <v>141.6300161678664</v>
          </cell>
          <cell r="G8">
            <v>134.8929236422104</v>
          </cell>
          <cell r="H8">
            <v>102.04411673369668</v>
          </cell>
        </row>
        <row r="9">
          <cell r="A9">
            <v>1986</v>
          </cell>
          <cell r="B9">
            <v>186.04730781099832</v>
          </cell>
          <cell r="C9">
            <v>98.66610468363181</v>
          </cell>
          <cell r="D9">
            <v>93.22494919899638</v>
          </cell>
          <cell r="F9">
            <v>131.9378943203266</v>
          </cell>
          <cell r="G9">
            <v>135.66146916308944</v>
          </cell>
          <cell r="H9">
            <v>120.67270317869973</v>
          </cell>
        </row>
        <row r="10">
          <cell r="A10">
            <v>1987</v>
          </cell>
          <cell r="B10">
            <v>191.0193498133688</v>
          </cell>
          <cell r="C10">
            <v>92.04684369668142</v>
          </cell>
          <cell r="D10">
            <v>91.67997150241588</v>
          </cell>
          <cell r="F10">
            <v>117.08678022173527</v>
          </cell>
          <cell r="G10">
            <v>105.30082362088329</v>
          </cell>
          <cell r="H10">
            <v>116.26218019927425</v>
          </cell>
        </row>
        <row r="11">
          <cell r="A11">
            <v>1988</v>
          </cell>
          <cell r="B11">
            <v>194.6390085724552</v>
          </cell>
          <cell r="C11">
            <v>93.38628903018815</v>
          </cell>
          <cell r="D11">
            <v>92.93023380262711</v>
          </cell>
          <cell r="F11">
            <v>134.11802075423793</v>
          </cell>
          <cell r="G11">
            <v>113.54168212248518</v>
          </cell>
          <cell r="H11">
            <v>120.18273257067591</v>
          </cell>
        </row>
        <row r="12">
          <cell r="A12">
            <v>1989</v>
          </cell>
          <cell r="B12">
            <v>317.7976255304829</v>
          </cell>
          <cell r="C12">
            <v>74.15467799319423</v>
          </cell>
          <cell r="D12">
            <v>90.63438641252054</v>
          </cell>
          <cell r="F12">
            <v>98.49079640785014</v>
          </cell>
          <cell r="G12">
            <v>114.06329439794301</v>
          </cell>
          <cell r="H12">
            <v>112.72157520011466</v>
          </cell>
        </row>
        <row r="13">
          <cell r="A13">
            <v>1990</v>
          </cell>
          <cell r="B13">
            <v>187.0709264373975</v>
          </cell>
          <cell r="C13">
            <v>57.418054931619444</v>
          </cell>
          <cell r="D13">
            <v>86.78488851566244</v>
          </cell>
          <cell r="F13">
            <v>167.71871655607958</v>
          </cell>
          <cell r="G13">
            <v>84.22694203010258</v>
          </cell>
          <cell r="H13">
            <v>115.73652994288024</v>
          </cell>
        </row>
        <row r="14">
          <cell r="A14">
            <v>1991</v>
          </cell>
          <cell r="B14">
            <v>112.1662858526517</v>
          </cell>
          <cell r="C14">
            <v>63.515155749914776</v>
          </cell>
          <cell r="D14">
            <v>84.98182083576656</v>
          </cell>
          <cell r="F14">
            <v>103.13920003772763</v>
          </cell>
          <cell r="G14">
            <v>89.07934058621389</v>
          </cell>
          <cell r="H14">
            <v>111.36159800720891</v>
          </cell>
        </row>
        <row r="15">
          <cell r="A15">
            <v>1992</v>
          </cell>
          <cell r="B15">
            <v>91.30548177681227</v>
          </cell>
          <cell r="C15">
            <v>72.45284205716493</v>
          </cell>
          <cell r="D15">
            <v>78.67945500740369</v>
          </cell>
          <cell r="F15">
            <v>63.2094600910137</v>
          </cell>
          <cell r="G15">
            <v>91.70962734147665</v>
          </cell>
          <cell r="H15">
            <v>104.88762734300134</v>
          </cell>
        </row>
        <row r="16">
          <cell r="A16">
            <v>1993</v>
          </cell>
          <cell r="B16">
            <v>85.614608411429</v>
          </cell>
          <cell r="C16">
            <v>73.84133989029702</v>
          </cell>
          <cell r="D16">
            <v>80.11401886223787</v>
          </cell>
          <cell r="F16">
            <v>57.24779772942365</v>
          </cell>
          <cell r="G16">
            <v>89.41580475225341</v>
          </cell>
          <cell r="H16">
            <v>100.70874323428718</v>
          </cell>
        </row>
        <row r="17">
          <cell r="A17">
            <v>1994</v>
          </cell>
          <cell r="B17">
            <v>84.29891072091162</v>
          </cell>
          <cell r="C17">
            <v>67.98988472036754</v>
          </cell>
          <cell r="D17">
            <v>76.69978445867913</v>
          </cell>
          <cell r="F17">
            <v>55.022374310746024</v>
          </cell>
          <cell r="G17">
            <v>95.73667188110494</v>
          </cell>
          <cell r="H17">
            <v>102.25750091529385</v>
          </cell>
        </row>
        <row r="18">
          <cell r="A18">
            <v>1995</v>
          </cell>
          <cell r="B18">
            <v>83.90890192032036</v>
          </cell>
          <cell r="C18">
            <v>54.53159638977979</v>
          </cell>
          <cell r="D18">
            <v>68.77273506803697</v>
          </cell>
          <cell r="F18">
            <v>53.930876411641485</v>
          </cell>
          <cell r="G18">
            <v>67.9213971959583</v>
          </cell>
          <cell r="H18">
            <v>91.33937827359956</v>
          </cell>
        </row>
        <row r="19">
          <cell r="A19">
            <v>1996</v>
          </cell>
          <cell r="B19">
            <v>86.20257436777229</v>
          </cell>
          <cell r="C19">
            <v>52.91418756995137</v>
          </cell>
          <cell r="D19">
            <v>68.49155731843938</v>
          </cell>
          <cell r="F19">
            <v>55.03977518667509</v>
          </cell>
          <cell r="G19">
            <v>66.51141747017849</v>
          </cell>
          <cell r="H19">
            <v>87.62101264538606</v>
          </cell>
        </row>
        <row r="20">
          <cell r="A20">
            <v>1997</v>
          </cell>
          <cell r="B20">
            <v>87.74322031360562</v>
          </cell>
          <cell r="C20">
            <v>54.29814998759025</v>
          </cell>
          <cell r="D20">
            <v>67.17176728073566</v>
          </cell>
          <cell r="F20">
            <v>56.561736632751206</v>
          </cell>
          <cell r="G20">
            <v>66.93920381641084</v>
          </cell>
          <cell r="H20">
            <v>87.63636484418156</v>
          </cell>
        </row>
        <row r="21">
          <cell r="A21">
            <v>1998</v>
          </cell>
          <cell r="B21">
            <v>88.28849729585731</v>
          </cell>
          <cell r="C21">
            <v>57.568083619295926</v>
          </cell>
          <cell r="D21">
            <v>71.22763482842444</v>
          </cell>
          <cell r="F21">
            <v>57.17079790632161</v>
          </cell>
          <cell r="G21">
            <v>69.73952130332583</v>
          </cell>
          <cell r="H21">
            <v>89.62216848392087</v>
          </cell>
        </row>
        <row r="22">
          <cell r="A22">
            <v>1999</v>
          </cell>
          <cell r="B22">
            <v>91.29468720308306</v>
          </cell>
          <cell r="C22">
            <v>89.23522577812736</v>
          </cell>
          <cell r="D22">
            <v>77.8607820488307</v>
          </cell>
          <cell r="F22">
            <v>57.832652292395935</v>
          </cell>
          <cell r="G22">
            <v>123.1129120950175</v>
          </cell>
          <cell r="H22">
            <v>92.28329785847372</v>
          </cell>
        </row>
        <row r="23">
          <cell r="A23">
            <v>2000</v>
          </cell>
          <cell r="B23">
            <v>95.2678797628568</v>
          </cell>
          <cell r="C23">
            <v>85.36090735580679</v>
          </cell>
          <cell r="D23">
            <v>82.17683527862211</v>
          </cell>
          <cell r="F23">
            <v>60.28781468095442</v>
          </cell>
          <cell r="G23">
            <v>105.60446809812605</v>
          </cell>
          <cell r="H23">
            <v>100.87410225942818</v>
          </cell>
        </row>
        <row r="24">
          <cell r="A24">
            <v>2001</v>
          </cell>
          <cell r="B24">
            <v>99.01486017757297</v>
          </cell>
          <cell r="C24">
            <v>105.29140970242797</v>
          </cell>
          <cell r="D24">
            <v>95.9965677942353</v>
          </cell>
          <cell r="F24">
            <v>63.48141407188712</v>
          </cell>
          <cell r="G24">
            <v>113.10107948424009</v>
          </cell>
          <cell r="H24">
            <v>109.68377212675438</v>
          </cell>
        </row>
        <row r="25">
          <cell r="A25">
            <v>2002</v>
          </cell>
          <cell r="B25">
            <v>247.00454662206258</v>
          </cell>
          <cell r="C25">
            <v>122.0990790153087</v>
          </cell>
          <cell r="D25">
            <v>103.2695375144317</v>
          </cell>
          <cell r="F25">
            <v>100.81096990194457</v>
          </cell>
          <cell r="G25">
            <v>128.208998011678</v>
          </cell>
          <cell r="H25">
            <v>126.81763220944082</v>
          </cell>
        </row>
        <row r="26">
          <cell r="A26">
            <v>2003</v>
          </cell>
          <cell r="B26">
            <v>212.56575901945052</v>
          </cell>
          <cell r="C26">
            <v>115.22519346154176</v>
          </cell>
          <cell r="D26">
            <v>103.09081872724637</v>
          </cell>
          <cell r="F26">
            <v>152.99836473971445</v>
          </cell>
          <cell r="G26">
            <v>166.17281747701034</v>
          </cell>
          <cell r="H26">
            <v>136.76049208197713</v>
          </cell>
        </row>
        <row r="27">
          <cell r="A27">
            <v>2004</v>
          </cell>
          <cell r="B27">
            <v>208.3890667306903</v>
          </cell>
          <cell r="C27">
            <v>105.43365637817213</v>
          </cell>
          <cell r="D27">
            <v>92.36148879969306</v>
          </cell>
          <cell r="F27">
            <v>134.70150955375942</v>
          </cell>
          <cell r="G27">
            <v>130.1253641104269</v>
          </cell>
          <cell r="H27">
            <v>109.81345895836496</v>
          </cell>
        </row>
        <row r="28">
          <cell r="A28">
            <v>2005</v>
          </cell>
          <cell r="B28">
            <v>195.30732536265995</v>
          </cell>
          <cell r="C28">
            <v>84.88332942728384</v>
          </cell>
          <cell r="D28">
            <v>85.13781951100368</v>
          </cell>
          <cell r="F28">
            <v>131.75547994175335</v>
          </cell>
          <cell r="G28">
            <v>118.04829336894609</v>
          </cell>
          <cell r="H28">
            <v>110.63204194215119</v>
          </cell>
        </row>
        <row r="29">
          <cell r="A29">
            <v>2006</v>
          </cell>
          <cell r="B29">
            <v>191.37286207838724</v>
          </cell>
          <cell r="C29">
            <v>75.09924343432058</v>
          </cell>
          <cell r="D29">
            <v>80.49393461232297</v>
          </cell>
          <cell r="F29">
            <v>126.42332765608522</v>
          </cell>
          <cell r="G29">
            <v>98.19724854695859</v>
          </cell>
          <cell r="H29">
            <v>100.97706959507258</v>
          </cell>
        </row>
        <row r="30">
          <cell r="A30">
            <v>2007</v>
          </cell>
          <cell r="B30">
            <v>174.966418275455</v>
          </cell>
          <cell r="C30">
            <v>66.72981877218074</v>
          </cell>
          <cell r="D30">
            <v>78.18357401414362</v>
          </cell>
          <cell r="F30">
            <v>117.80546477151918</v>
          </cell>
          <cell r="G30">
            <v>91.38932681833388</v>
          </cell>
          <cell r="H30">
            <v>103.32590332965015</v>
          </cell>
        </row>
        <row r="31">
          <cell r="A31">
            <v>2008</v>
          </cell>
          <cell r="B31">
            <v>150.2907896960721</v>
          </cell>
          <cell r="C31">
            <v>61.530243890850194</v>
          </cell>
          <cell r="D31">
            <v>74.3832967875289</v>
          </cell>
          <cell r="F31">
            <v>105.26359870061111</v>
          </cell>
          <cell r="G31">
            <v>75.60904676411863</v>
          </cell>
          <cell r="H31">
            <v>89.22047410452348</v>
          </cell>
        </row>
        <row r="32">
          <cell r="A32">
            <v>2009</v>
          </cell>
          <cell r="B32">
            <v>152.9608581653943</v>
          </cell>
          <cell r="C32">
            <v>65.7197484288549</v>
          </cell>
          <cell r="D32">
            <v>79.67300317369913</v>
          </cell>
          <cell r="F32">
            <v>96.89358855848906</v>
          </cell>
          <cell r="G32">
            <v>93.15762299237059</v>
          </cell>
          <cell r="H32">
            <v>108.74653066297432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para actualización"/>
      <sheetName val="daily"/>
      <sheetName val="Monthly"/>
      <sheetName val="Monthly IPC no manipulado"/>
      <sheetName val="Quarterly"/>
      <sheetName val="Anual"/>
      <sheetName val="TCR Data"/>
      <sheetName val="tcr"/>
      <sheetName val="Sheet2"/>
      <sheetName val="Fcurvas"/>
      <sheetName val="Fhistorico"/>
      <sheetName val="futuros"/>
      <sheetName val="Tipos de Cambio Base"/>
    </sheetNames>
    <sheetDataSet>
      <sheetData sheetId="0">
        <row r="3">
          <cell r="E3" t="str">
            <v>compra</v>
          </cell>
          <cell r="F3" t="str">
            <v>venta</v>
          </cell>
        </row>
        <row r="10">
          <cell r="E10" t="str">
            <v>referencia</v>
          </cell>
        </row>
      </sheetData>
      <sheetData sheetId="1">
        <row r="2">
          <cell r="A2" t="str">
            <v>Row Start</v>
          </cell>
          <cell r="H2" t="str">
            <v>Compra</v>
          </cell>
          <cell r="I2" t="str">
            <v>Venta</v>
          </cell>
          <cell r="J2" t="str">
            <v>Mid</v>
          </cell>
          <cell r="K2" t="str">
            <v>Fecha</v>
          </cell>
        </row>
        <row r="46">
          <cell r="L46">
            <v>2.0083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dic.gov.br/sitio/interna/interna.php?area=5&amp;menu=1486&amp;refr=608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03">
      <selection activeCell="A47" sqref="A47:J109"/>
    </sheetView>
  </sheetViews>
  <sheetFormatPr defaultColWidth="9.140625" defaultRowHeight="12.75"/>
  <cols>
    <col min="2" max="4" width="11.8515625" style="9" customWidth="1"/>
    <col min="6" max="6" width="11.140625" style="0" customWidth="1"/>
    <col min="7" max="7" width="12.8515625" style="0" customWidth="1"/>
    <col min="8" max="8" width="12.57421875" style="0" customWidth="1"/>
    <col min="9" max="9" width="9.57421875" style="0" customWidth="1"/>
    <col min="10" max="10" width="11.140625" style="0" customWidth="1"/>
    <col min="11" max="11" width="11.57421875" style="0" customWidth="1"/>
    <col min="12" max="12" width="10.8515625" style="0" customWidth="1"/>
  </cols>
  <sheetData>
    <row r="1" spans="1:12" ht="12.75" customHeight="1">
      <c r="A1" s="16" t="s">
        <v>20</v>
      </c>
      <c r="B1" s="16"/>
      <c r="C1" s="16"/>
      <c r="D1" s="16"/>
      <c r="F1" s="21" t="s">
        <v>18</v>
      </c>
      <c r="G1" s="21"/>
      <c r="H1" s="21"/>
      <c r="J1" s="21" t="s">
        <v>19</v>
      </c>
      <c r="K1" s="21"/>
      <c r="L1" s="21"/>
    </row>
    <row r="2" spans="2:12" ht="12.75">
      <c r="B2" s="9" t="s">
        <v>1</v>
      </c>
      <c r="C2" s="9" t="s">
        <v>3</v>
      </c>
      <c r="D2" s="9" t="s">
        <v>2</v>
      </c>
      <c r="F2" s="9" t="s">
        <v>1</v>
      </c>
      <c r="G2" s="9" t="s">
        <v>3</v>
      </c>
      <c r="H2" s="9" t="s">
        <v>4</v>
      </c>
      <c r="J2" s="9" t="s">
        <v>1</v>
      </c>
      <c r="K2" s="9" t="s">
        <v>3</v>
      </c>
      <c r="L2" s="9" t="s">
        <v>4</v>
      </c>
    </row>
    <row r="3" spans="1:12" ht="12.75">
      <c r="A3">
        <v>1980</v>
      </c>
      <c r="B3" s="10">
        <v>8024.7</v>
      </c>
      <c r="C3" s="10">
        <v>20132</v>
      </c>
      <c r="D3" s="10">
        <v>5213.599147702535</v>
      </c>
      <c r="F3" s="17">
        <v>69.68457797874923</v>
      </c>
      <c r="G3" s="17">
        <v>64.67897449124833</v>
      </c>
      <c r="H3" s="18">
        <v>44.559213537660604</v>
      </c>
      <c r="J3" s="19">
        <v>51.31585149660732</v>
      </c>
      <c r="K3" s="19">
        <v>84.8164943452985</v>
      </c>
      <c r="L3" s="20">
        <v>60.42097601111438</v>
      </c>
    </row>
    <row r="4" spans="1:12" ht="12.75">
      <c r="A4">
        <v>1981</v>
      </c>
      <c r="B4" s="10">
        <v>9143</v>
      </c>
      <c r="C4" s="10">
        <v>23293</v>
      </c>
      <c r="D4" s="10">
        <v>4305.416846132151</v>
      </c>
      <c r="F4" s="17">
        <v>86.64901894013961</v>
      </c>
      <c r="G4" s="17">
        <v>62.204138845190236</v>
      </c>
      <c r="H4" s="18">
        <v>40.92812383683019</v>
      </c>
      <c r="J4" s="19">
        <v>38.16235289649696</v>
      </c>
      <c r="K4" s="19">
        <v>74.07346616308656</v>
      </c>
      <c r="L4" s="20">
        <v>51.72465141726942</v>
      </c>
    </row>
    <row r="5" spans="1:12" ht="12.75">
      <c r="A5">
        <v>1982</v>
      </c>
      <c r="B5" s="10">
        <v>7622.9</v>
      </c>
      <c r="C5" s="10">
        <v>20175</v>
      </c>
      <c r="D5" s="10">
        <v>4126.609345073946</v>
      </c>
      <c r="F5" s="17">
        <v>201.71461133819855</v>
      </c>
      <c r="G5" s="17">
        <v>63.56479459613251</v>
      </c>
      <c r="H5" s="18">
        <v>51.073421850821255</v>
      </c>
      <c r="J5" s="19">
        <v>82.74053295822846</v>
      </c>
      <c r="K5" s="19">
        <v>80.52594412343291</v>
      </c>
      <c r="L5" s="20">
        <v>51.66470016463742</v>
      </c>
    </row>
    <row r="6" spans="1:12" ht="12.75">
      <c r="A6">
        <v>1983</v>
      </c>
      <c r="B6" s="10">
        <v>7836.1</v>
      </c>
      <c r="C6" s="10">
        <v>21899</v>
      </c>
      <c r="D6" s="10">
        <v>4141.294019073896</v>
      </c>
      <c r="F6" s="17">
        <v>212.95581930391052</v>
      </c>
      <c r="G6" s="17">
        <v>90.68153167418075</v>
      </c>
      <c r="H6" s="18">
        <v>64.76701259592404</v>
      </c>
      <c r="J6" s="19">
        <v>144.1358462316354</v>
      </c>
      <c r="K6" s="19">
        <v>82.21426337821863</v>
      </c>
      <c r="L6" s="20">
        <v>83.319411862473</v>
      </c>
    </row>
    <row r="7" spans="1:12" ht="12.75">
      <c r="A7">
        <v>1984</v>
      </c>
      <c r="B7" s="10">
        <v>8107.3</v>
      </c>
      <c r="C7" s="10">
        <v>27005</v>
      </c>
      <c r="D7" s="10">
        <v>3948.881599456915</v>
      </c>
      <c r="F7" s="17">
        <v>197.64490900499604</v>
      </c>
      <c r="G7" s="17">
        <v>105.31333893062384</v>
      </c>
      <c r="H7" s="18">
        <v>70.14451886055943</v>
      </c>
      <c r="J7" s="19">
        <v>141.14336190462538</v>
      </c>
      <c r="K7" s="19">
        <v>126.10064672183682</v>
      </c>
      <c r="L7" s="20">
        <v>85.07212512170939</v>
      </c>
    </row>
    <row r="8" spans="1:12" ht="12.75">
      <c r="A8">
        <v>1985</v>
      </c>
      <c r="B8" s="10">
        <v>8396.1</v>
      </c>
      <c r="C8" s="10">
        <v>25639</v>
      </c>
      <c r="D8" s="10">
        <v>4127.689100515119</v>
      </c>
      <c r="F8" s="17">
        <v>223.7167193692267</v>
      </c>
      <c r="G8" s="17">
        <v>112.3399606598889</v>
      </c>
      <c r="H8" s="18">
        <v>90.86182311040817</v>
      </c>
      <c r="J8" s="19">
        <v>141.6300161678664</v>
      </c>
      <c r="K8" s="19">
        <v>134.8929236422104</v>
      </c>
      <c r="L8" s="20">
        <v>102.04411673369668</v>
      </c>
    </row>
    <row r="9" spans="1:12" ht="12.75">
      <c r="A9">
        <v>1986</v>
      </c>
      <c r="B9" s="10">
        <v>6852.2</v>
      </c>
      <c r="C9" s="10">
        <v>22349</v>
      </c>
      <c r="D9" s="10">
        <v>4559.159374807743</v>
      </c>
      <c r="F9" s="17">
        <v>186.04730781099832</v>
      </c>
      <c r="G9" s="17">
        <v>98.66610468363181</v>
      </c>
      <c r="H9" s="18">
        <v>93.22494919899638</v>
      </c>
      <c r="J9" s="19">
        <v>131.9378943203266</v>
      </c>
      <c r="K9" s="19">
        <v>135.66146916308944</v>
      </c>
      <c r="L9" s="20">
        <v>120.67270317869973</v>
      </c>
    </row>
    <row r="10" spans="1:12" ht="12.75">
      <c r="A10">
        <v>1987</v>
      </c>
      <c r="B10" s="10">
        <v>6360.1</v>
      </c>
      <c r="C10" s="10">
        <v>26224</v>
      </c>
      <c r="D10" s="10">
        <v>5506.536798892697</v>
      </c>
      <c r="F10" s="17">
        <v>191.0193498133688</v>
      </c>
      <c r="G10" s="17">
        <v>92.04684369668142</v>
      </c>
      <c r="H10" s="18">
        <v>91.67997150241588</v>
      </c>
      <c r="J10" s="19">
        <v>117.08678022173527</v>
      </c>
      <c r="K10" s="19">
        <v>105.30082362088329</v>
      </c>
      <c r="L10" s="20">
        <v>116.26218019927425</v>
      </c>
    </row>
    <row r="11" spans="1:12" ht="12.75">
      <c r="A11">
        <v>1988</v>
      </c>
      <c r="B11" s="10">
        <v>9131.9</v>
      </c>
      <c r="C11" s="10">
        <v>33789</v>
      </c>
      <c r="D11" s="10">
        <v>7607.632911870718</v>
      </c>
      <c r="F11" s="17">
        <v>194.6390085724552</v>
      </c>
      <c r="G11" s="17">
        <v>93.38628903018815</v>
      </c>
      <c r="H11" s="18">
        <v>92.93023380262711</v>
      </c>
      <c r="J11" s="19">
        <v>134.11802075423793</v>
      </c>
      <c r="K11" s="19">
        <v>113.54168212248518</v>
      </c>
      <c r="L11" s="20">
        <v>120.18273257067591</v>
      </c>
    </row>
    <row r="12" spans="1:12" ht="12.75">
      <c r="A12">
        <v>1989</v>
      </c>
      <c r="B12" s="10">
        <v>9552.8</v>
      </c>
      <c r="C12" s="10">
        <v>34383</v>
      </c>
      <c r="D12" s="10">
        <v>8722.696355969798</v>
      </c>
      <c r="F12" s="17">
        <v>317.7976255304829</v>
      </c>
      <c r="G12" s="17">
        <v>74.15467799319423</v>
      </c>
      <c r="H12" s="18">
        <v>90.63438641252054</v>
      </c>
      <c r="J12" s="19">
        <v>98.49079640785014</v>
      </c>
      <c r="K12" s="19">
        <v>114.06329439794301</v>
      </c>
      <c r="L12" s="20">
        <v>112.72157520011466</v>
      </c>
    </row>
    <row r="13" spans="1:12" ht="12.75">
      <c r="A13">
        <v>1990</v>
      </c>
      <c r="B13" s="10">
        <v>12352.6</v>
      </c>
      <c r="C13" s="10">
        <v>31414</v>
      </c>
      <c r="D13" s="10">
        <v>9040.468382306934</v>
      </c>
      <c r="F13" s="17">
        <v>187.0709264373975</v>
      </c>
      <c r="G13" s="17">
        <v>57.418054931619444</v>
      </c>
      <c r="H13" s="18">
        <v>86.78488851566244</v>
      </c>
      <c r="J13" s="19">
        <v>167.71871655607958</v>
      </c>
      <c r="K13" s="19">
        <v>84.22694203010258</v>
      </c>
      <c r="L13" s="20">
        <v>115.73652994288024</v>
      </c>
    </row>
    <row r="14" spans="1:12" ht="12.75">
      <c r="A14">
        <v>1991</v>
      </c>
      <c r="B14" s="10">
        <v>11977.7</v>
      </c>
      <c r="C14" s="10">
        <v>31620</v>
      </c>
      <c r="D14" s="10">
        <v>9654.633277245985</v>
      </c>
      <c r="F14" s="17">
        <v>112.1662858526517</v>
      </c>
      <c r="G14" s="17">
        <v>63.515155749914776</v>
      </c>
      <c r="H14" s="18">
        <v>84.98182083576656</v>
      </c>
      <c r="J14" s="19">
        <v>103.13920003772763</v>
      </c>
      <c r="K14" s="19">
        <v>89.07934058621389</v>
      </c>
      <c r="L14" s="20">
        <v>111.36159800720891</v>
      </c>
    </row>
    <row r="15" spans="1:12" ht="12.75">
      <c r="A15">
        <v>1992</v>
      </c>
      <c r="B15" s="10">
        <v>12235</v>
      </c>
      <c r="C15" s="10">
        <v>35793</v>
      </c>
      <c r="D15" s="10">
        <v>10805.544601992</v>
      </c>
      <c r="F15" s="17">
        <v>91.30548177681227</v>
      </c>
      <c r="G15" s="17">
        <v>72.45284205716493</v>
      </c>
      <c r="H15" s="18">
        <v>78.67945500740369</v>
      </c>
      <c r="J15" s="19">
        <v>63.2094600910137</v>
      </c>
      <c r="K15" s="19">
        <v>91.70962734147665</v>
      </c>
      <c r="L15" s="20">
        <v>104.88762734300134</v>
      </c>
    </row>
    <row r="16" spans="1:12" ht="12.75">
      <c r="A16">
        <v>1993</v>
      </c>
      <c r="B16" s="10">
        <v>13117.6</v>
      </c>
      <c r="C16" s="10">
        <v>38555</v>
      </c>
      <c r="D16" s="10">
        <v>9932.34637671561</v>
      </c>
      <c r="F16" s="17">
        <v>85.614608411429</v>
      </c>
      <c r="G16" s="17">
        <v>73.84133989029702</v>
      </c>
      <c r="H16" s="18">
        <v>80.11401886223787</v>
      </c>
      <c r="J16" s="19">
        <v>57.24779772942365</v>
      </c>
      <c r="K16" s="19">
        <v>89.41580475225341</v>
      </c>
      <c r="L16" s="20">
        <v>100.70874323428718</v>
      </c>
    </row>
    <row r="17" spans="1:12" ht="12.75">
      <c r="A17">
        <v>1994</v>
      </c>
      <c r="B17" s="10">
        <v>15839</v>
      </c>
      <c r="C17" s="10">
        <v>43545</v>
      </c>
      <c r="D17" s="10">
        <v>12529.590114912497</v>
      </c>
      <c r="F17" s="17">
        <v>84.29891072091162</v>
      </c>
      <c r="G17" s="17">
        <v>67.98988472036754</v>
      </c>
      <c r="H17" s="18">
        <v>76.69978445867913</v>
      </c>
      <c r="J17" s="19">
        <v>55.022374310746024</v>
      </c>
      <c r="K17" s="19">
        <v>95.73667188110494</v>
      </c>
      <c r="L17" s="20">
        <v>102.25750091529385</v>
      </c>
    </row>
    <row r="18" spans="1:12" ht="12.75">
      <c r="A18">
        <v>1995</v>
      </c>
      <c r="B18" s="10">
        <v>20963.1</v>
      </c>
      <c r="C18" s="10">
        <v>46506</v>
      </c>
      <c r="D18" s="10">
        <v>17302.21714044009</v>
      </c>
      <c r="F18" s="17">
        <v>83.90890192032036</v>
      </c>
      <c r="G18" s="17">
        <v>54.53159638977979</v>
      </c>
      <c r="H18" s="18">
        <v>68.77273506803697</v>
      </c>
      <c r="J18" s="19">
        <v>53.930876411641485</v>
      </c>
      <c r="K18" s="19">
        <v>67.9213971959583</v>
      </c>
      <c r="L18" s="20">
        <v>91.33937827359956</v>
      </c>
    </row>
    <row r="19" spans="1:12" ht="12.75">
      <c r="A19">
        <v>1996</v>
      </c>
      <c r="B19" s="10">
        <v>23810.72</v>
      </c>
      <c r="C19" s="10">
        <v>47747</v>
      </c>
      <c r="D19" s="10">
        <v>16626.9</v>
      </c>
      <c r="F19" s="17">
        <v>86.20257436777229</v>
      </c>
      <c r="G19" s="17">
        <v>52.91418756995137</v>
      </c>
      <c r="H19" s="18">
        <v>68.49155731843938</v>
      </c>
      <c r="J19" s="19">
        <v>55.03977518667509</v>
      </c>
      <c r="K19" s="19">
        <v>66.51141747017849</v>
      </c>
      <c r="L19" s="20">
        <v>87.62101264538606</v>
      </c>
    </row>
    <row r="20" spans="1:12" ht="12.75">
      <c r="A20">
        <v>1997</v>
      </c>
      <c r="B20" s="10">
        <v>26430.87</v>
      </c>
      <c r="C20" s="10">
        <v>52994</v>
      </c>
      <c r="D20" s="10">
        <v>17870.3</v>
      </c>
      <c r="F20" s="17">
        <v>87.74322031360562</v>
      </c>
      <c r="G20" s="17">
        <v>54.29814998759025</v>
      </c>
      <c r="H20" s="18">
        <v>67.17176728073566</v>
      </c>
      <c r="J20" s="19">
        <v>56.561736632751206</v>
      </c>
      <c r="K20" s="19">
        <v>66.93920381641084</v>
      </c>
      <c r="L20" s="20">
        <v>87.63636484418156</v>
      </c>
    </row>
    <row r="21" spans="1:12" ht="12.75">
      <c r="A21">
        <v>1998</v>
      </c>
      <c r="B21" s="10">
        <v>26433.7</v>
      </c>
      <c r="C21" s="10">
        <v>51140</v>
      </c>
      <c r="D21" s="10">
        <v>16322.8</v>
      </c>
      <c r="F21" s="17">
        <v>88.28849729585731</v>
      </c>
      <c r="G21" s="17">
        <v>57.568083619295926</v>
      </c>
      <c r="H21" s="18">
        <v>71.22763482842444</v>
      </c>
      <c r="J21" s="19">
        <v>57.17079790632161</v>
      </c>
      <c r="K21" s="19">
        <v>69.73952130332583</v>
      </c>
      <c r="L21" s="20">
        <v>89.62216848392087</v>
      </c>
    </row>
    <row r="22" spans="1:12" ht="12.75">
      <c r="A22">
        <v>1999</v>
      </c>
      <c r="B22" s="10">
        <v>23308</v>
      </c>
      <c r="C22" s="10">
        <v>48011</v>
      </c>
      <c r="D22" s="10">
        <v>17162.4</v>
      </c>
      <c r="F22" s="17">
        <v>91.29468720308306</v>
      </c>
      <c r="G22" s="17">
        <v>89.23522577812736</v>
      </c>
      <c r="H22" s="18">
        <v>77.8607820488307</v>
      </c>
      <c r="J22" s="19">
        <v>57.832652292395935</v>
      </c>
      <c r="K22" s="19">
        <v>123.1129120950175</v>
      </c>
      <c r="L22" s="20">
        <v>92.28329785847372</v>
      </c>
    </row>
    <row r="23" spans="1:12" ht="12.75">
      <c r="A23">
        <v>2000</v>
      </c>
      <c r="B23" s="10">
        <v>26341</v>
      </c>
      <c r="C23" s="10">
        <v>55086</v>
      </c>
      <c r="D23" s="10">
        <v>19210.3</v>
      </c>
      <c r="F23" s="17">
        <v>95.2678797628568</v>
      </c>
      <c r="G23" s="17">
        <v>85.36090735580679</v>
      </c>
      <c r="H23" s="18">
        <v>82.17683527862211</v>
      </c>
      <c r="J23" s="19">
        <v>60.28781468095442</v>
      </c>
      <c r="K23" s="19">
        <v>105.60446809812605</v>
      </c>
      <c r="L23" s="20">
        <v>100.87410225942818</v>
      </c>
    </row>
    <row r="24" spans="1:12" ht="12.75">
      <c r="A24">
        <v>2001</v>
      </c>
      <c r="B24" s="10">
        <v>26542.2</v>
      </c>
      <c r="C24" s="10">
        <v>58223</v>
      </c>
      <c r="D24" s="10">
        <v>18272</v>
      </c>
      <c r="F24" s="17">
        <v>99.01486017757297</v>
      </c>
      <c r="G24" s="17">
        <v>105.29140970242797</v>
      </c>
      <c r="H24" s="18">
        <v>95.9965677942353</v>
      </c>
      <c r="J24" s="19">
        <v>63.48141407188712</v>
      </c>
      <c r="K24" s="19">
        <v>113.10107948424009</v>
      </c>
      <c r="L24" s="20">
        <v>109.68377212675438</v>
      </c>
    </row>
    <row r="25" spans="1:12" ht="12.75">
      <c r="A25">
        <v>2002</v>
      </c>
      <c r="B25" s="10">
        <v>25649.9</v>
      </c>
      <c r="C25" s="10">
        <v>60361</v>
      </c>
      <c r="D25" s="10">
        <v>18179.9</v>
      </c>
      <c r="F25" s="17">
        <v>247.00454662206258</v>
      </c>
      <c r="G25" s="17">
        <v>122.0990790153087</v>
      </c>
      <c r="H25" s="18">
        <v>103.2695375144317</v>
      </c>
      <c r="J25" s="19">
        <v>100.81096990194457</v>
      </c>
      <c r="K25" s="19">
        <v>128.208998011678</v>
      </c>
      <c r="L25" s="20">
        <v>126.81763220944082</v>
      </c>
    </row>
    <row r="26" spans="1:12" ht="12.75">
      <c r="A26">
        <v>2003</v>
      </c>
      <c r="B26" s="10">
        <v>29938.2</v>
      </c>
      <c r="C26" s="10">
        <v>73084</v>
      </c>
      <c r="D26" s="10">
        <v>21664.2</v>
      </c>
      <c r="F26" s="17">
        <v>212.56575901945052</v>
      </c>
      <c r="G26" s="17">
        <v>115.22519346154176</v>
      </c>
      <c r="H26" s="18">
        <v>103.09081872724637</v>
      </c>
      <c r="J26" s="19">
        <v>152.99836473971445</v>
      </c>
      <c r="K26" s="19">
        <v>166.17281747701034</v>
      </c>
      <c r="L26" s="20">
        <v>136.76049208197713</v>
      </c>
    </row>
    <row r="27" spans="1:12" ht="12.75">
      <c r="A27">
        <v>2004</v>
      </c>
      <c r="B27" s="10">
        <v>34574.9</v>
      </c>
      <c r="C27" s="10">
        <v>96475</v>
      </c>
      <c r="D27" s="10">
        <v>32520.3</v>
      </c>
      <c r="F27" s="17">
        <v>208.3890667306903</v>
      </c>
      <c r="G27" s="17">
        <v>105.43365637817213</v>
      </c>
      <c r="H27" s="18">
        <v>92.36148879969306</v>
      </c>
      <c r="J27" s="19">
        <v>134.70150955375942</v>
      </c>
      <c r="K27" s="19">
        <v>130.1253641104269</v>
      </c>
      <c r="L27" s="20">
        <v>109.81345895836496</v>
      </c>
    </row>
    <row r="28" spans="1:12" ht="12.75">
      <c r="A28">
        <v>2005</v>
      </c>
      <c r="B28" s="10">
        <v>40351.4</v>
      </c>
      <c r="C28" s="10">
        <v>118308</v>
      </c>
      <c r="D28" s="10">
        <v>41267</v>
      </c>
      <c r="F28" s="17">
        <v>195.30732536265995</v>
      </c>
      <c r="G28" s="17">
        <v>84.88332942728384</v>
      </c>
      <c r="H28" s="18">
        <v>85.13781951100368</v>
      </c>
      <c r="J28" s="19">
        <v>131.75547994175335</v>
      </c>
      <c r="K28" s="19">
        <v>118.04829336894609</v>
      </c>
      <c r="L28" s="20">
        <v>110.63204194215119</v>
      </c>
    </row>
    <row r="29" spans="1:12" ht="12.75">
      <c r="A29">
        <v>2006</v>
      </c>
      <c r="B29" s="10">
        <v>46459</v>
      </c>
      <c r="C29" s="10">
        <v>137471</v>
      </c>
      <c r="D29" s="10">
        <v>58680</v>
      </c>
      <c r="F29" s="17">
        <v>191.37286207838724</v>
      </c>
      <c r="G29" s="17">
        <v>75.09924343432058</v>
      </c>
      <c r="H29" s="18">
        <v>80.49393461232297</v>
      </c>
      <c r="J29" s="19">
        <v>126.42332765608522</v>
      </c>
      <c r="K29" s="19">
        <v>98.19724854695859</v>
      </c>
      <c r="L29" s="20">
        <v>100.97706959507258</v>
      </c>
    </row>
    <row r="30" spans="1:12" ht="12.75">
      <c r="A30">
        <v>2007</v>
      </c>
      <c r="B30" s="10">
        <v>55779</v>
      </c>
      <c r="C30" s="10">
        <v>160649</v>
      </c>
      <c r="D30" s="10">
        <v>67665.7</v>
      </c>
      <c r="F30" s="17">
        <v>174.966418275455</v>
      </c>
      <c r="G30" s="17">
        <v>66.72981877218074</v>
      </c>
      <c r="H30" s="18">
        <v>78.18357401414362</v>
      </c>
      <c r="J30" s="19">
        <v>117.80546477151918</v>
      </c>
      <c r="K30" s="19">
        <v>91.38932681833388</v>
      </c>
      <c r="L30" s="20">
        <v>103.32590332965015</v>
      </c>
    </row>
    <row r="31" spans="1:12" ht="12.75">
      <c r="A31">
        <v>2008</v>
      </c>
      <c r="B31" s="10">
        <v>70023</v>
      </c>
      <c r="C31" s="10">
        <v>197942</v>
      </c>
      <c r="D31" s="10">
        <v>66455.3</v>
      </c>
      <c r="F31" s="17">
        <v>150.2907896960721</v>
      </c>
      <c r="G31" s="17">
        <v>61.530243890850194</v>
      </c>
      <c r="H31" s="18">
        <v>74.3832967875289</v>
      </c>
      <c r="J31" s="19">
        <v>105.26359870061111</v>
      </c>
      <c r="K31" s="19">
        <v>75.60904676411863</v>
      </c>
      <c r="L31" s="20">
        <v>89.22047410452348</v>
      </c>
    </row>
    <row r="32" spans="1:12" ht="12.75">
      <c r="A32" s="11" t="s">
        <v>8</v>
      </c>
      <c r="B32" s="12">
        <v>52527.78697674419</v>
      </c>
      <c r="C32" s="12">
        <v>146671.71682166794</v>
      </c>
      <c r="D32" s="12">
        <v>42927.614863827774</v>
      </c>
      <c r="F32" s="17">
        <v>152.9608581653943</v>
      </c>
      <c r="G32" s="17">
        <v>65.7197484288549</v>
      </c>
      <c r="H32" s="18">
        <v>79.67300317369913</v>
      </c>
      <c r="J32" s="19">
        <v>96.89358855848906</v>
      </c>
      <c r="K32" s="19">
        <v>93.15762299237059</v>
      </c>
      <c r="L32" s="20">
        <v>108.74653066297432</v>
      </c>
    </row>
    <row r="33" spans="1:8" ht="12.75">
      <c r="A33" t="s">
        <v>9</v>
      </c>
      <c r="H33" s="14"/>
    </row>
    <row r="37" spans="4:9" ht="12.75">
      <c r="D37" s="9" t="s">
        <v>11</v>
      </c>
      <c r="I37" t="s">
        <v>16</v>
      </c>
    </row>
    <row r="38" spans="2:12" ht="12.75">
      <c r="B38" s="9" t="s">
        <v>15</v>
      </c>
      <c r="C38" s="9" t="s">
        <v>3</v>
      </c>
      <c r="D38" s="9" t="s">
        <v>4</v>
      </c>
      <c r="J38" t="s">
        <v>1</v>
      </c>
      <c r="K38" t="s">
        <v>3</v>
      </c>
      <c r="L38" t="s">
        <v>4</v>
      </c>
    </row>
    <row r="39" spans="1:12" ht="12.75">
      <c r="A39" t="s">
        <v>13</v>
      </c>
      <c r="B39" s="15">
        <v>0.49</v>
      </c>
      <c r="C39" s="15">
        <v>0.56</v>
      </c>
      <c r="D39" s="15">
        <v>0.73</v>
      </c>
      <c r="I39" t="s">
        <v>13</v>
      </c>
      <c r="J39">
        <v>113.5</v>
      </c>
      <c r="K39">
        <v>103.2</v>
      </c>
      <c r="L39">
        <v>92.7</v>
      </c>
    </row>
    <row r="40" spans="1:12" ht="12.75">
      <c r="A40" t="s">
        <v>12</v>
      </c>
      <c r="B40" s="15">
        <v>1.21</v>
      </c>
      <c r="C40" s="15">
        <v>0.84</v>
      </c>
      <c r="D40" s="15">
        <v>0.89</v>
      </c>
      <c r="I40" t="s">
        <v>12</v>
      </c>
      <c r="J40">
        <v>64.4</v>
      </c>
      <c r="K40">
        <v>89</v>
      </c>
      <c r="L40">
        <v>98</v>
      </c>
    </row>
    <row r="41" spans="1:12" ht="12.75">
      <c r="A41" t="s">
        <v>14</v>
      </c>
      <c r="B41" s="15">
        <v>0.99</v>
      </c>
      <c r="C41" s="15">
        <v>1.66</v>
      </c>
      <c r="D41" s="15">
        <v>1.23</v>
      </c>
      <c r="I41" t="s">
        <v>14</v>
      </c>
      <c r="J41">
        <v>120.8</v>
      </c>
      <c r="K41">
        <v>112.6</v>
      </c>
      <c r="L41">
        <v>110.8</v>
      </c>
    </row>
    <row r="42" spans="1:12" ht="12.75">
      <c r="A42" t="s">
        <v>17</v>
      </c>
      <c r="B42" s="15">
        <v>5.55</v>
      </c>
      <c r="C42" s="15">
        <v>6.23</v>
      </c>
      <c r="D42" s="15">
        <v>7.23</v>
      </c>
      <c r="I42" t="s">
        <v>17</v>
      </c>
      <c r="J42">
        <v>100</v>
      </c>
      <c r="K42">
        <v>100</v>
      </c>
      <c r="L42">
        <v>100</v>
      </c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6"/>
  <sheetViews>
    <sheetView showGridLines="0" zoomScale="75" zoomScaleNormal="75" workbookViewId="0" topLeftCell="A1">
      <pane xSplit="1" ySplit="3" topLeftCell="B3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90" sqref="G390"/>
    </sheetView>
  </sheetViews>
  <sheetFormatPr defaultColWidth="9.140625" defaultRowHeight="12.75"/>
  <cols>
    <col min="1" max="1" width="16.140625" style="0" customWidth="1"/>
    <col min="2" max="2" width="9.421875" style="0" bestFit="1" customWidth="1"/>
    <col min="3" max="3" width="9.8515625" style="0" bestFit="1" customWidth="1"/>
    <col min="4" max="4" width="11.8515625" style="0" bestFit="1" customWidth="1"/>
    <col min="11" max="14" width="9.421875" style="0" bestFit="1" customWidth="1"/>
    <col min="28" max="28" width="9.28125" style="0" customWidth="1"/>
  </cols>
  <sheetData>
    <row r="1" spans="1:12" ht="12.75">
      <c r="A1" t="s">
        <v>0</v>
      </c>
      <c r="B1" t="s">
        <v>6</v>
      </c>
      <c r="G1" t="s">
        <v>5</v>
      </c>
      <c r="L1" t="s">
        <v>7</v>
      </c>
    </row>
    <row r="2" spans="8:9" ht="12.75">
      <c r="H2" s="13" t="s">
        <v>10</v>
      </c>
      <c r="I2" s="13"/>
    </row>
    <row r="3" spans="2:14" ht="12.75">
      <c r="B3" t="s">
        <v>1</v>
      </c>
      <c r="C3" t="s">
        <v>3</v>
      </c>
      <c r="D3" t="s">
        <v>2</v>
      </c>
      <c r="G3" t="s">
        <v>1</v>
      </c>
      <c r="H3" t="s">
        <v>3</v>
      </c>
      <c r="I3" t="s">
        <v>4</v>
      </c>
      <c r="L3" t="s">
        <v>1</v>
      </c>
      <c r="M3" t="s">
        <v>3</v>
      </c>
      <c r="N3" t="s">
        <v>4</v>
      </c>
    </row>
    <row r="4" spans="1:2" ht="12.75">
      <c r="A4" s="2">
        <v>28856</v>
      </c>
      <c r="B4">
        <v>467.9</v>
      </c>
    </row>
    <row r="5" spans="1:2" ht="12.75">
      <c r="A5" s="2">
        <v>28887</v>
      </c>
      <c r="B5">
        <v>484.9</v>
      </c>
    </row>
    <row r="6" spans="1:2" ht="12.75">
      <c r="A6" s="2">
        <v>28915</v>
      </c>
      <c r="B6">
        <v>596.5</v>
      </c>
    </row>
    <row r="7" spans="1:2" ht="12.75">
      <c r="A7" s="2">
        <v>28946</v>
      </c>
      <c r="B7">
        <v>677.6</v>
      </c>
    </row>
    <row r="8" spans="1:2" ht="12.75">
      <c r="A8" s="2">
        <v>28976</v>
      </c>
      <c r="B8">
        <v>804.7</v>
      </c>
    </row>
    <row r="9" spans="1:2" ht="12.75">
      <c r="A9" s="2">
        <v>29007</v>
      </c>
      <c r="B9">
        <v>900.7</v>
      </c>
    </row>
    <row r="10" spans="1:2" ht="12.75">
      <c r="A10" s="2">
        <v>29037</v>
      </c>
      <c r="B10">
        <v>824.5</v>
      </c>
    </row>
    <row r="11" spans="1:2" ht="12.75">
      <c r="A11" s="2">
        <v>29068</v>
      </c>
      <c r="B11">
        <v>745.9</v>
      </c>
    </row>
    <row r="12" spans="1:2" ht="12.75">
      <c r="A12" s="2">
        <v>29099</v>
      </c>
      <c r="B12">
        <v>590.3</v>
      </c>
    </row>
    <row r="13" spans="1:2" ht="12.75">
      <c r="A13" s="2">
        <v>29129</v>
      </c>
      <c r="B13">
        <v>579.8</v>
      </c>
    </row>
    <row r="14" spans="1:2" ht="12.75">
      <c r="A14" s="2">
        <v>29160</v>
      </c>
      <c r="B14">
        <v>533.6</v>
      </c>
    </row>
    <row r="15" spans="1:2" ht="12.75">
      <c r="A15" s="2">
        <v>29190</v>
      </c>
      <c r="B15">
        <v>603.5</v>
      </c>
    </row>
    <row r="16" spans="1:4" ht="12.75">
      <c r="A16" s="2">
        <v>29221</v>
      </c>
      <c r="B16">
        <v>626.4</v>
      </c>
      <c r="D16">
        <v>469.69361691013836</v>
      </c>
    </row>
    <row r="17" spans="1:4" ht="12.75">
      <c r="A17" s="2">
        <v>29252</v>
      </c>
      <c r="B17">
        <v>706.6</v>
      </c>
      <c r="D17">
        <v>438.5966602043637</v>
      </c>
    </row>
    <row r="18" spans="1:4" ht="12.75">
      <c r="A18" s="2">
        <v>29281</v>
      </c>
      <c r="B18">
        <v>726.6</v>
      </c>
      <c r="D18">
        <v>463.1071087189847</v>
      </c>
    </row>
    <row r="19" spans="1:4" ht="12.75">
      <c r="A19" s="2">
        <v>29312</v>
      </c>
      <c r="B19">
        <v>700.3</v>
      </c>
      <c r="D19">
        <v>497.11940511592576</v>
      </c>
    </row>
    <row r="20" spans="1:4" ht="12.75">
      <c r="A20" s="2">
        <v>29342</v>
      </c>
      <c r="B20">
        <v>637.4</v>
      </c>
      <c r="D20">
        <v>404.80031489565715</v>
      </c>
    </row>
    <row r="21" spans="1:4" ht="12.75">
      <c r="A21" s="2">
        <v>29373</v>
      </c>
      <c r="B21">
        <v>589.6</v>
      </c>
      <c r="D21">
        <v>441.2960488072955</v>
      </c>
    </row>
    <row r="22" spans="1:4" ht="12.75">
      <c r="A22" s="2">
        <v>29403</v>
      </c>
      <c r="B22">
        <v>701.9</v>
      </c>
      <c r="D22">
        <v>451.98562767490563</v>
      </c>
    </row>
    <row r="23" spans="1:4" ht="12.75">
      <c r="A23" s="2">
        <v>29434</v>
      </c>
      <c r="B23">
        <v>625</v>
      </c>
      <c r="D23">
        <v>348.8689830429097</v>
      </c>
    </row>
    <row r="24" spans="1:4" ht="12.75">
      <c r="A24" s="2">
        <v>29465</v>
      </c>
      <c r="B24">
        <v>708.7</v>
      </c>
      <c r="D24">
        <v>390.22361643982526</v>
      </c>
    </row>
    <row r="25" spans="1:4" ht="12.75">
      <c r="A25" s="2">
        <v>29495</v>
      </c>
      <c r="B25">
        <v>749.7</v>
      </c>
      <c r="D25">
        <v>460.73164674840467</v>
      </c>
    </row>
    <row r="26" spans="1:4" ht="12.75">
      <c r="A26" s="2">
        <v>29526</v>
      </c>
      <c r="B26">
        <v>635.2</v>
      </c>
      <c r="D26">
        <v>413.76228505739084</v>
      </c>
    </row>
    <row r="27" spans="1:4" ht="12.75">
      <c r="A27" s="2">
        <v>29556</v>
      </c>
      <c r="B27">
        <v>617.3</v>
      </c>
      <c r="D27">
        <v>433.4138340867346</v>
      </c>
    </row>
    <row r="28" spans="1:4" ht="12.75">
      <c r="A28" s="2">
        <v>29587</v>
      </c>
      <c r="B28">
        <v>609</v>
      </c>
      <c r="D28">
        <v>407.9316056750581</v>
      </c>
    </row>
    <row r="29" spans="1:4" ht="12.75">
      <c r="A29" s="2">
        <v>29618</v>
      </c>
      <c r="B29">
        <v>651.9</v>
      </c>
      <c r="D29">
        <v>316.3683442636105</v>
      </c>
    </row>
    <row r="30" spans="1:4" ht="12.75">
      <c r="A30" s="2">
        <v>29646</v>
      </c>
      <c r="B30">
        <v>729</v>
      </c>
      <c r="D30">
        <v>475.20036966011935</v>
      </c>
    </row>
    <row r="31" spans="1:4" ht="12.75">
      <c r="A31" s="2">
        <v>29677</v>
      </c>
      <c r="B31">
        <v>835.6</v>
      </c>
      <c r="D31">
        <v>379.8579642045671</v>
      </c>
    </row>
    <row r="32" spans="1:4" ht="12.75">
      <c r="A32" s="2">
        <v>29707</v>
      </c>
      <c r="B32">
        <v>942.7</v>
      </c>
      <c r="D32">
        <v>346.81744770468146</v>
      </c>
    </row>
    <row r="33" spans="1:4" ht="12.75">
      <c r="A33" s="2">
        <v>29738</v>
      </c>
      <c r="B33">
        <v>1069.9</v>
      </c>
      <c r="D33">
        <v>293.04562673427944</v>
      </c>
    </row>
    <row r="34" spans="1:4" ht="12.75">
      <c r="A34" s="2">
        <v>29768</v>
      </c>
      <c r="B34">
        <v>1084.1</v>
      </c>
      <c r="D34">
        <v>290.45421367546487</v>
      </c>
    </row>
    <row r="35" spans="1:4" ht="12.75">
      <c r="A35" s="2">
        <v>29799</v>
      </c>
      <c r="B35">
        <v>948.8</v>
      </c>
      <c r="D35">
        <v>355.1315646017115</v>
      </c>
    </row>
    <row r="36" spans="1:4" ht="12.75">
      <c r="A36" s="2">
        <v>29830</v>
      </c>
      <c r="B36">
        <v>686.3</v>
      </c>
      <c r="D36">
        <v>377.2665511457525</v>
      </c>
    </row>
    <row r="37" spans="1:4" ht="12.75">
      <c r="A37" s="2">
        <v>29860</v>
      </c>
      <c r="B37">
        <v>601.8</v>
      </c>
      <c r="D37">
        <v>346.49352107232966</v>
      </c>
    </row>
    <row r="38" spans="1:4" ht="12.75">
      <c r="A38" s="2">
        <v>29891</v>
      </c>
      <c r="B38">
        <v>464.1</v>
      </c>
      <c r="D38">
        <v>341.3106949547006</v>
      </c>
    </row>
    <row r="39" spans="1:4" ht="12.75">
      <c r="A39" s="2">
        <v>29921</v>
      </c>
      <c r="B39">
        <v>519.8</v>
      </c>
      <c r="D39">
        <v>375.53894243987617</v>
      </c>
    </row>
    <row r="40" spans="1:4" ht="12.75">
      <c r="A40" s="2">
        <v>29952</v>
      </c>
      <c r="B40">
        <v>657.3</v>
      </c>
      <c r="D40">
        <v>310.3217137930431</v>
      </c>
    </row>
    <row r="41" spans="1:4" ht="12.75">
      <c r="A41" s="2">
        <v>29983</v>
      </c>
      <c r="B41">
        <v>758.2</v>
      </c>
      <c r="D41">
        <v>297.79655067543945</v>
      </c>
    </row>
    <row r="42" spans="1:4" ht="12.75">
      <c r="A42" s="2">
        <v>30011</v>
      </c>
      <c r="B42">
        <v>754.7</v>
      </c>
      <c r="D42">
        <v>458.8960624984111</v>
      </c>
    </row>
    <row r="43" spans="1:4" ht="12.75">
      <c r="A43" s="2">
        <v>30042</v>
      </c>
      <c r="B43">
        <v>948.8</v>
      </c>
      <c r="D43">
        <v>334.2922845870778</v>
      </c>
    </row>
    <row r="44" spans="1:4" ht="12.75">
      <c r="A44" s="2">
        <v>30072</v>
      </c>
      <c r="B44">
        <v>745.8</v>
      </c>
      <c r="D44">
        <v>443.67151077787554</v>
      </c>
    </row>
    <row r="45" spans="1:4" ht="12.75">
      <c r="A45" s="2">
        <v>30103</v>
      </c>
      <c r="B45">
        <v>651.5</v>
      </c>
      <c r="D45">
        <v>284.191632116663</v>
      </c>
    </row>
    <row r="46" spans="1:4" ht="12.75">
      <c r="A46" s="2">
        <v>30133</v>
      </c>
      <c r="B46">
        <v>698.6</v>
      </c>
      <c r="D46">
        <v>346.2775699840951</v>
      </c>
    </row>
    <row r="47" spans="1:4" ht="12.75">
      <c r="A47" s="2">
        <v>30164</v>
      </c>
      <c r="B47">
        <v>562.5</v>
      </c>
      <c r="D47">
        <v>330.6211160870905</v>
      </c>
    </row>
    <row r="48" spans="1:4" ht="12.75">
      <c r="A48" s="2">
        <v>30195</v>
      </c>
      <c r="B48">
        <v>361.5</v>
      </c>
      <c r="D48">
        <v>336.343819925306</v>
      </c>
    </row>
    <row r="49" spans="1:4" ht="12.75">
      <c r="A49" s="2">
        <v>30225</v>
      </c>
      <c r="B49">
        <v>397.1</v>
      </c>
      <c r="D49">
        <v>318.74380623419046</v>
      </c>
    </row>
    <row r="50" spans="1:4" ht="12.75">
      <c r="A50" s="2">
        <v>30256</v>
      </c>
      <c r="B50">
        <v>386.5</v>
      </c>
      <c r="D50">
        <v>293.80145554310036</v>
      </c>
    </row>
    <row r="51" spans="1:4" ht="12.75">
      <c r="A51" s="2">
        <v>30286</v>
      </c>
      <c r="B51">
        <v>700.4</v>
      </c>
      <c r="D51">
        <v>371.6518228516543</v>
      </c>
    </row>
    <row r="52" spans="1:4" ht="12.75">
      <c r="A52" s="2">
        <v>30317</v>
      </c>
      <c r="B52">
        <v>646.2</v>
      </c>
      <c r="D52">
        <v>296.5008441460322</v>
      </c>
    </row>
    <row r="53" spans="1:4" ht="12.75">
      <c r="A53" s="2">
        <v>30348</v>
      </c>
      <c r="B53">
        <v>636.1</v>
      </c>
      <c r="D53">
        <v>316.9082219841968</v>
      </c>
    </row>
    <row r="54" spans="1:4" ht="12.75">
      <c r="A54" s="2">
        <v>30376</v>
      </c>
      <c r="B54">
        <v>651.4</v>
      </c>
      <c r="D54">
        <v>367.44077663108067</v>
      </c>
    </row>
    <row r="55" spans="1:4" ht="12.75">
      <c r="A55" s="2">
        <v>30407</v>
      </c>
      <c r="B55">
        <v>628.6</v>
      </c>
      <c r="D55">
        <v>370.57206741048157</v>
      </c>
    </row>
    <row r="56" spans="1:4" ht="12.75">
      <c r="A56" s="2">
        <v>30437</v>
      </c>
      <c r="B56">
        <v>720.6</v>
      </c>
      <c r="D56">
        <v>392.9230050427571</v>
      </c>
    </row>
    <row r="57" spans="1:4" ht="12.75">
      <c r="A57" s="2">
        <v>30468</v>
      </c>
      <c r="B57">
        <v>757.7</v>
      </c>
      <c r="D57">
        <v>367.3328010869634</v>
      </c>
    </row>
    <row r="58" spans="1:4" ht="12.75">
      <c r="A58" s="2">
        <v>30498</v>
      </c>
      <c r="B58">
        <v>777.2</v>
      </c>
      <c r="D58">
        <v>284.0836565725458</v>
      </c>
    </row>
    <row r="59" spans="1:4" ht="12.75">
      <c r="A59" s="2">
        <v>30529</v>
      </c>
      <c r="B59">
        <v>680</v>
      </c>
      <c r="D59">
        <v>397.997855616269</v>
      </c>
    </row>
    <row r="60" spans="1:4" ht="12.75">
      <c r="A60" s="2">
        <v>30560</v>
      </c>
      <c r="B60">
        <v>545.3</v>
      </c>
      <c r="D60">
        <v>358.0469042928779</v>
      </c>
    </row>
    <row r="61" spans="1:4" ht="12.75">
      <c r="A61" s="2">
        <v>30590</v>
      </c>
      <c r="B61">
        <v>539.8</v>
      </c>
      <c r="D61">
        <v>335.156088940016</v>
      </c>
    </row>
    <row r="62" spans="1:4" ht="12.75">
      <c r="A62" s="2">
        <v>30621</v>
      </c>
      <c r="B62">
        <v>582.5</v>
      </c>
      <c r="D62">
        <v>329.5413606459178</v>
      </c>
    </row>
    <row r="63" spans="1:4" ht="12.75">
      <c r="A63" s="2">
        <v>30651</v>
      </c>
      <c r="B63">
        <v>670.7</v>
      </c>
      <c r="D63">
        <v>324.7904367047578</v>
      </c>
    </row>
    <row r="64" spans="1:4" ht="12.75">
      <c r="A64" s="2">
        <v>30682</v>
      </c>
      <c r="B64">
        <v>656.1</v>
      </c>
      <c r="D64">
        <v>317.98797742536954</v>
      </c>
    </row>
    <row r="65" spans="1:4" ht="12.75">
      <c r="A65" s="2">
        <v>30713</v>
      </c>
      <c r="B65">
        <v>698.5</v>
      </c>
      <c r="D65">
        <v>344.3340101899842</v>
      </c>
    </row>
    <row r="66" spans="1:4" ht="12.75">
      <c r="A66" s="2">
        <v>30742</v>
      </c>
      <c r="B66">
        <v>804.4</v>
      </c>
      <c r="D66">
        <v>364.74138802814883</v>
      </c>
    </row>
    <row r="67" spans="1:4" ht="12.75">
      <c r="A67" s="2">
        <v>30773</v>
      </c>
      <c r="B67">
        <v>823.5</v>
      </c>
      <c r="D67">
        <v>428.33898351322273</v>
      </c>
    </row>
    <row r="68" spans="1:4" ht="12.75">
      <c r="A68" s="2">
        <v>30803</v>
      </c>
      <c r="B68">
        <v>822.9</v>
      </c>
      <c r="D68">
        <v>378.13035549869073</v>
      </c>
    </row>
    <row r="69" spans="1:4" ht="12.75">
      <c r="A69" s="2">
        <v>30834</v>
      </c>
      <c r="B69">
        <v>801.9</v>
      </c>
      <c r="D69">
        <v>359.45058636640243</v>
      </c>
    </row>
    <row r="70" spans="1:4" ht="12.75">
      <c r="A70" s="2">
        <v>30864</v>
      </c>
      <c r="B70">
        <v>849.4</v>
      </c>
      <c r="D70">
        <v>291.6419446607549</v>
      </c>
    </row>
    <row r="71" spans="1:4" ht="12.75">
      <c r="A71" s="2">
        <v>30895</v>
      </c>
      <c r="B71">
        <v>700.5</v>
      </c>
      <c r="D71">
        <v>300.4959392783713</v>
      </c>
    </row>
    <row r="72" spans="1:4" ht="12.75">
      <c r="A72" s="2">
        <v>30926</v>
      </c>
      <c r="B72">
        <v>531.8</v>
      </c>
      <c r="D72">
        <v>295.85299088132854</v>
      </c>
    </row>
    <row r="73" spans="1:4" ht="12.75">
      <c r="A73" s="2">
        <v>30956</v>
      </c>
      <c r="B73">
        <v>460.3</v>
      </c>
      <c r="D73">
        <v>271.8824200872939</v>
      </c>
    </row>
    <row r="74" spans="1:4" ht="12.75">
      <c r="A74" s="2">
        <v>30987</v>
      </c>
      <c r="B74">
        <v>476.7</v>
      </c>
      <c r="D74">
        <v>303.51925451365497</v>
      </c>
    </row>
    <row r="75" spans="1:4" ht="12.75">
      <c r="A75" s="2">
        <v>31017</v>
      </c>
      <c r="B75">
        <v>481.3</v>
      </c>
      <c r="D75">
        <v>292.50574901369305</v>
      </c>
    </row>
    <row r="76" spans="1:4" ht="12.75">
      <c r="A76" s="2">
        <v>31048</v>
      </c>
      <c r="B76">
        <v>625.5</v>
      </c>
      <c r="D76">
        <v>317.98797742536954</v>
      </c>
    </row>
    <row r="77" spans="1:4" ht="12.75">
      <c r="A77" s="2">
        <v>31079</v>
      </c>
      <c r="B77">
        <v>531.3</v>
      </c>
      <c r="D77">
        <v>292.6137245578104</v>
      </c>
    </row>
    <row r="78" spans="1:4" ht="12.75">
      <c r="A78" s="2">
        <v>31107</v>
      </c>
      <c r="B78">
        <v>646.6</v>
      </c>
      <c r="D78">
        <v>417.10952692502633</v>
      </c>
    </row>
    <row r="79" spans="1:4" ht="12.75">
      <c r="A79" s="2">
        <v>31138</v>
      </c>
      <c r="B79">
        <v>829.2</v>
      </c>
      <c r="D79">
        <v>414.51811386621176</v>
      </c>
    </row>
    <row r="80" spans="1:4" ht="12.75">
      <c r="A80" s="2">
        <v>31168</v>
      </c>
      <c r="B80">
        <v>806.5</v>
      </c>
      <c r="D80">
        <v>377.05060005751795</v>
      </c>
    </row>
    <row r="81" spans="1:4" ht="12.75">
      <c r="A81" s="2">
        <v>31199</v>
      </c>
      <c r="B81">
        <v>934.1</v>
      </c>
      <c r="D81">
        <v>296.2848930577976</v>
      </c>
    </row>
    <row r="82" spans="1:4" ht="12.75">
      <c r="A82" s="2">
        <v>31229</v>
      </c>
      <c r="B82">
        <v>899.8</v>
      </c>
      <c r="D82">
        <v>341.5266460429351</v>
      </c>
    </row>
    <row r="83" spans="1:4" ht="12.75">
      <c r="A83" s="2">
        <v>31260</v>
      </c>
      <c r="B83">
        <v>715.5</v>
      </c>
      <c r="D83">
        <v>348.5450564105579</v>
      </c>
    </row>
    <row r="84" spans="1:4" ht="12.75">
      <c r="A84" s="2">
        <v>31291</v>
      </c>
      <c r="B84">
        <v>694.7</v>
      </c>
      <c r="D84">
        <v>260.00511023439384</v>
      </c>
    </row>
    <row r="85" spans="1:4" ht="12.75">
      <c r="A85" s="2">
        <v>31321</v>
      </c>
      <c r="B85">
        <v>564.6</v>
      </c>
      <c r="D85">
        <v>408.5794589397617</v>
      </c>
    </row>
    <row r="86" spans="1:4" ht="12.75">
      <c r="A86" s="2">
        <v>31352</v>
      </c>
      <c r="B86">
        <v>570.9</v>
      </c>
      <c r="D86">
        <v>286.89102071959485</v>
      </c>
    </row>
    <row r="87" spans="1:4" ht="12.75">
      <c r="A87" s="2">
        <v>31382</v>
      </c>
      <c r="B87">
        <v>577.4</v>
      </c>
      <c r="D87">
        <v>366.5769722781425</v>
      </c>
    </row>
    <row r="88" spans="1:4" ht="12.75">
      <c r="A88" s="2">
        <v>31413</v>
      </c>
      <c r="B88">
        <v>503.5</v>
      </c>
      <c r="D88">
        <v>327.2738742194551</v>
      </c>
    </row>
    <row r="89" spans="1:4" ht="12.75">
      <c r="A89" s="2">
        <v>31444</v>
      </c>
      <c r="B89">
        <v>479.2</v>
      </c>
      <c r="D89">
        <v>337.63952645471323</v>
      </c>
    </row>
    <row r="90" spans="1:4" ht="12.75">
      <c r="A90" s="2">
        <v>31472</v>
      </c>
      <c r="B90">
        <v>529.8</v>
      </c>
      <c r="D90">
        <v>379.3180864839807</v>
      </c>
    </row>
    <row r="91" spans="1:4" ht="12.75">
      <c r="A91" s="2">
        <v>31503</v>
      </c>
      <c r="B91">
        <v>588.5</v>
      </c>
      <c r="D91">
        <v>500.6825980717958</v>
      </c>
    </row>
    <row r="92" spans="1:4" ht="12.75">
      <c r="A92" s="2">
        <v>31533</v>
      </c>
      <c r="B92">
        <v>716.7</v>
      </c>
      <c r="D92">
        <v>383.20520607220254</v>
      </c>
    </row>
    <row r="93" spans="1:4" ht="12.75">
      <c r="A93" s="2">
        <v>31564</v>
      </c>
      <c r="B93">
        <v>662.7</v>
      </c>
      <c r="D93">
        <v>363.98555921932797</v>
      </c>
    </row>
    <row r="94" spans="1:4" ht="12.75">
      <c r="A94" s="2">
        <v>31594</v>
      </c>
      <c r="B94">
        <v>722.9</v>
      </c>
      <c r="D94">
        <v>396.05429582215805</v>
      </c>
    </row>
    <row r="95" spans="1:4" ht="12.75">
      <c r="A95" s="2">
        <v>31625</v>
      </c>
      <c r="B95">
        <v>685.1</v>
      </c>
      <c r="D95">
        <v>402.6408040133117</v>
      </c>
    </row>
    <row r="96" spans="1:4" ht="12.75">
      <c r="A96" s="2">
        <v>31656</v>
      </c>
      <c r="B96">
        <v>488.9</v>
      </c>
      <c r="D96">
        <v>328.56958074886234</v>
      </c>
    </row>
    <row r="97" spans="1:4" ht="12.75">
      <c r="A97" s="2">
        <v>31686</v>
      </c>
      <c r="B97">
        <v>479.7</v>
      </c>
      <c r="D97">
        <v>413.00645624857</v>
      </c>
    </row>
    <row r="98" spans="1:4" ht="12.75">
      <c r="A98" s="2">
        <v>31717</v>
      </c>
      <c r="B98">
        <v>445.4</v>
      </c>
      <c r="D98">
        <v>324.03460789593686</v>
      </c>
    </row>
    <row r="99" spans="1:4" ht="12.75">
      <c r="A99" s="2">
        <v>31747</v>
      </c>
      <c r="B99">
        <v>549.8</v>
      </c>
      <c r="D99">
        <v>402.74877955742903</v>
      </c>
    </row>
    <row r="100" spans="1:4" ht="12.75">
      <c r="A100" s="2">
        <v>31778</v>
      </c>
      <c r="B100">
        <v>451.4</v>
      </c>
      <c r="D100">
        <v>350.38064066055153</v>
      </c>
    </row>
    <row r="101" spans="1:4" ht="12.75">
      <c r="A101" s="2">
        <v>31809</v>
      </c>
      <c r="B101">
        <v>467.3</v>
      </c>
      <c r="D101">
        <v>410.9549209103418</v>
      </c>
    </row>
    <row r="102" spans="1:4" ht="12.75">
      <c r="A102" s="2">
        <v>31837</v>
      </c>
      <c r="B102">
        <v>522.4</v>
      </c>
      <c r="D102">
        <v>449.9340923366774</v>
      </c>
    </row>
    <row r="103" spans="1:4" ht="12.75">
      <c r="A103" s="2">
        <v>31868</v>
      </c>
      <c r="B103">
        <v>537.7</v>
      </c>
      <c r="D103">
        <v>524.869119954065</v>
      </c>
    </row>
    <row r="104" spans="1:4" ht="12.75">
      <c r="A104" s="2">
        <v>31898</v>
      </c>
      <c r="B104">
        <v>496.2</v>
      </c>
      <c r="D104">
        <v>429.41873895439545</v>
      </c>
    </row>
    <row r="105" spans="1:4" ht="12.75">
      <c r="A105" s="2">
        <v>31929</v>
      </c>
      <c r="B105">
        <v>706.7</v>
      </c>
      <c r="D105">
        <v>420.99664651324815</v>
      </c>
    </row>
    <row r="106" spans="1:4" ht="12.75">
      <c r="A106" s="2">
        <v>31959</v>
      </c>
      <c r="B106">
        <v>615.9</v>
      </c>
      <c r="D106">
        <v>520.7660492776087</v>
      </c>
    </row>
    <row r="107" spans="1:4" ht="12.75">
      <c r="A107" s="2">
        <v>31990</v>
      </c>
      <c r="B107">
        <v>548.2</v>
      </c>
      <c r="D107">
        <v>453.8212119248992</v>
      </c>
    </row>
    <row r="108" spans="1:4" ht="12.75">
      <c r="A108" s="2">
        <v>32021</v>
      </c>
      <c r="B108">
        <v>453.7</v>
      </c>
      <c r="D108">
        <v>425.3156682779391</v>
      </c>
    </row>
    <row r="109" spans="1:4" ht="12.75">
      <c r="A109" s="2">
        <v>32051</v>
      </c>
      <c r="B109">
        <v>503.4</v>
      </c>
      <c r="D109">
        <v>453.2813342043129</v>
      </c>
    </row>
    <row r="110" spans="1:4" ht="12.75">
      <c r="A110" s="2">
        <v>32082</v>
      </c>
      <c r="B110">
        <v>518.4</v>
      </c>
      <c r="D110">
        <v>442.0518776161164</v>
      </c>
    </row>
    <row r="111" spans="1:4" ht="12.75">
      <c r="A111" s="2">
        <v>32112</v>
      </c>
      <c r="B111">
        <v>538.8</v>
      </c>
      <c r="D111">
        <v>624.7464982625427</v>
      </c>
    </row>
    <row r="112" spans="1:4" ht="12.75">
      <c r="A112" s="2">
        <v>32143</v>
      </c>
      <c r="B112">
        <v>534</v>
      </c>
      <c r="D112">
        <v>631.1170553654619</v>
      </c>
    </row>
    <row r="113" spans="1:4" ht="12.75">
      <c r="A113" s="2">
        <v>32174</v>
      </c>
      <c r="B113">
        <v>579</v>
      </c>
      <c r="D113">
        <v>612.4372862331736</v>
      </c>
    </row>
    <row r="114" spans="1:4" ht="12.75">
      <c r="A114" s="2">
        <v>32203</v>
      </c>
      <c r="B114">
        <v>606</v>
      </c>
      <c r="D114">
        <v>640.8348543360164</v>
      </c>
    </row>
    <row r="115" spans="1:4" ht="12.75">
      <c r="A115" s="2">
        <v>32234</v>
      </c>
      <c r="B115">
        <v>623</v>
      </c>
      <c r="D115">
        <v>703.7845965563866</v>
      </c>
    </row>
    <row r="116" spans="1:4" ht="12.75">
      <c r="A116" s="2">
        <v>32264</v>
      </c>
      <c r="B116">
        <v>804</v>
      </c>
      <c r="D116">
        <v>608.9820688214209</v>
      </c>
    </row>
    <row r="117" spans="1:4" ht="12.75">
      <c r="A117" s="2">
        <v>32295</v>
      </c>
      <c r="B117">
        <v>871</v>
      </c>
      <c r="D117">
        <v>570.326824027437</v>
      </c>
    </row>
    <row r="118" spans="1:4" ht="12.75">
      <c r="A118" s="2">
        <v>32325</v>
      </c>
      <c r="B118">
        <v>910</v>
      </c>
      <c r="D118">
        <v>609.5219465420072</v>
      </c>
    </row>
    <row r="119" spans="1:4" ht="12.75">
      <c r="A119" s="2">
        <v>32356</v>
      </c>
      <c r="B119">
        <v>1027</v>
      </c>
      <c r="D119">
        <v>545.1685222481124</v>
      </c>
    </row>
    <row r="120" spans="1:4" ht="12.75">
      <c r="A120" s="2">
        <v>32387</v>
      </c>
      <c r="B120">
        <v>736.8</v>
      </c>
      <c r="D120">
        <v>612.1133596008217</v>
      </c>
    </row>
    <row r="121" spans="1:4" ht="12.75">
      <c r="A121" s="2">
        <v>32417</v>
      </c>
      <c r="B121">
        <v>586.3</v>
      </c>
      <c r="D121">
        <v>515.1513209835105</v>
      </c>
    </row>
    <row r="122" spans="1:4" ht="12.75">
      <c r="A122" s="2">
        <v>32448</v>
      </c>
      <c r="B122">
        <v>820.4</v>
      </c>
      <c r="D122">
        <v>775.3723823061388</v>
      </c>
    </row>
    <row r="123" spans="1:4" ht="12.75">
      <c r="A123" s="2">
        <v>32478</v>
      </c>
      <c r="B123">
        <v>1034.4</v>
      </c>
      <c r="D123">
        <v>782.8226948502306</v>
      </c>
    </row>
    <row r="124" spans="1:4" ht="12.75">
      <c r="A124" s="2">
        <v>32509</v>
      </c>
      <c r="B124">
        <v>691.2</v>
      </c>
      <c r="D124">
        <v>695.3625041152394</v>
      </c>
    </row>
    <row r="125" spans="1:4" ht="12.75">
      <c r="A125" s="2">
        <v>32540</v>
      </c>
      <c r="B125">
        <v>677</v>
      </c>
      <c r="D125">
        <v>658.2189169388975</v>
      </c>
    </row>
    <row r="126" spans="1:4" ht="12.75">
      <c r="A126" s="2">
        <v>32568</v>
      </c>
      <c r="B126">
        <v>749.3</v>
      </c>
      <c r="D126">
        <v>874.6019073499128</v>
      </c>
    </row>
    <row r="127" spans="1:4" ht="12.75">
      <c r="A127" s="2">
        <v>32599</v>
      </c>
      <c r="B127">
        <v>735</v>
      </c>
      <c r="D127">
        <v>734.6656021739268</v>
      </c>
    </row>
    <row r="128" spans="1:4" ht="12.75">
      <c r="A128" s="2">
        <v>32629</v>
      </c>
      <c r="B128">
        <v>865.2</v>
      </c>
      <c r="D128">
        <v>770.5134828208616</v>
      </c>
    </row>
    <row r="129" spans="1:4" ht="12.75">
      <c r="A129" s="2">
        <v>32660</v>
      </c>
      <c r="B129">
        <v>945.6</v>
      </c>
      <c r="D129">
        <v>684.7809007917466</v>
      </c>
    </row>
    <row r="130" spans="1:4" ht="12.75">
      <c r="A130" s="2">
        <v>32690</v>
      </c>
      <c r="B130">
        <v>1040.6</v>
      </c>
      <c r="D130">
        <v>605.7428024979026</v>
      </c>
    </row>
    <row r="131" spans="1:4" ht="12.75">
      <c r="A131" s="2">
        <v>32721</v>
      </c>
      <c r="B131">
        <v>930.9</v>
      </c>
      <c r="D131">
        <v>833.5712005853491</v>
      </c>
    </row>
    <row r="132" spans="1:4" ht="12.75">
      <c r="A132" s="2">
        <v>32752</v>
      </c>
      <c r="B132">
        <v>840.7</v>
      </c>
      <c r="D132">
        <v>689.7477758211411</v>
      </c>
    </row>
    <row r="133" spans="1:4" ht="12.75">
      <c r="A133" s="2">
        <v>32782</v>
      </c>
      <c r="B133">
        <v>743.8</v>
      </c>
      <c r="D133">
        <v>746.6508875709442</v>
      </c>
    </row>
    <row r="134" spans="1:4" ht="12.75">
      <c r="A134" s="2">
        <v>32813</v>
      </c>
      <c r="B134">
        <v>694.6</v>
      </c>
      <c r="D134">
        <v>726.3514852768968</v>
      </c>
    </row>
    <row r="135" spans="1:4" ht="12.75">
      <c r="A135" s="2">
        <v>32843</v>
      </c>
      <c r="B135">
        <v>638.9</v>
      </c>
      <c r="D135">
        <v>702.4888900269794</v>
      </c>
    </row>
    <row r="136" spans="1:4" ht="12.75">
      <c r="A136" s="2">
        <v>32874</v>
      </c>
      <c r="B136">
        <v>795.6</v>
      </c>
      <c r="D136" s="1">
        <v>714.2582243357622</v>
      </c>
    </row>
    <row r="137" spans="1:4" ht="12.75">
      <c r="A137" s="2">
        <v>32905</v>
      </c>
      <c r="B137">
        <v>811.3</v>
      </c>
      <c r="D137" s="1">
        <v>711.8827623651821</v>
      </c>
    </row>
    <row r="138" spans="1:4" ht="12.75">
      <c r="A138" s="2">
        <v>32933</v>
      </c>
      <c r="B138">
        <v>1163.5</v>
      </c>
      <c r="D138" s="1">
        <v>765.8705344238188</v>
      </c>
    </row>
    <row r="139" spans="1:4" ht="12.75">
      <c r="A139" s="2">
        <v>32964</v>
      </c>
      <c r="B139">
        <v>1014.9</v>
      </c>
      <c r="D139" s="1">
        <v>920.7074646879886</v>
      </c>
    </row>
    <row r="140" spans="1:4" ht="12.75">
      <c r="A140" s="2">
        <v>32994</v>
      </c>
      <c r="B140">
        <v>1105.7</v>
      </c>
      <c r="D140" s="1">
        <v>873.7381029969747</v>
      </c>
    </row>
    <row r="141" spans="1:4" ht="12.75">
      <c r="A141" s="2">
        <v>33025</v>
      </c>
      <c r="B141">
        <v>1076.1</v>
      </c>
      <c r="D141" s="1">
        <v>711.3428846445958</v>
      </c>
    </row>
    <row r="142" spans="1:4" ht="12.75">
      <c r="A142" s="2">
        <v>33055</v>
      </c>
      <c r="B142">
        <v>1279.4</v>
      </c>
      <c r="D142" s="1">
        <v>755.3969066444433</v>
      </c>
    </row>
    <row r="143" spans="1:4" ht="12.75">
      <c r="A143" s="2">
        <v>33086</v>
      </c>
      <c r="B143">
        <v>1127.2</v>
      </c>
      <c r="D143" s="1">
        <v>766.9502898649914</v>
      </c>
    </row>
    <row r="144" spans="1:4" ht="12.75">
      <c r="A144" s="2">
        <v>33117</v>
      </c>
      <c r="B144">
        <v>1024.6</v>
      </c>
      <c r="D144" s="1">
        <v>691.9072867034865</v>
      </c>
    </row>
    <row r="145" spans="1:4" ht="12.75">
      <c r="A145" s="2">
        <v>33147</v>
      </c>
      <c r="B145">
        <v>972.7</v>
      </c>
      <c r="D145" s="1">
        <v>787.8975454237425</v>
      </c>
    </row>
    <row r="146" spans="1:4" ht="12.75">
      <c r="A146" s="2">
        <v>33178</v>
      </c>
      <c r="B146">
        <v>950.5</v>
      </c>
      <c r="D146" s="1">
        <v>669.7723001594455</v>
      </c>
    </row>
    <row r="147" spans="1:14" ht="12.75">
      <c r="A147" s="2">
        <v>33208</v>
      </c>
      <c r="B147">
        <v>1031.1</v>
      </c>
      <c r="D147" s="1">
        <v>670.7440800565012</v>
      </c>
      <c r="F147" s="2">
        <v>33208</v>
      </c>
      <c r="G147">
        <f aca="true" t="shared" si="0" ref="G147:G210">+SUM(B136:B147)</f>
        <v>12352.600000000002</v>
      </c>
      <c r="I147">
        <f aca="true" t="shared" si="1" ref="I147:I210">+SUM(D136:D147)</f>
        <v>9040.468382306934</v>
      </c>
      <c r="K147" s="2">
        <f>+F147</f>
        <v>33208</v>
      </c>
      <c r="L147" s="1">
        <f>+G147/(AVERAGE(G$184:G$195))*100</f>
        <v>86.67487624240002</v>
      </c>
      <c r="M147" s="1"/>
      <c r="N147" s="1">
        <f>+I147/(AVERAGE(I$184:I$195))*100</f>
        <v>83.3162508831461</v>
      </c>
    </row>
    <row r="148" spans="1:14" ht="12.75">
      <c r="A148" s="2">
        <v>33239</v>
      </c>
      <c r="B148">
        <v>673.6</v>
      </c>
      <c r="D148" s="1">
        <v>813.9196515560053</v>
      </c>
      <c r="F148" s="2">
        <v>33239</v>
      </c>
      <c r="G148">
        <f t="shared" si="0"/>
        <v>12230.6</v>
      </c>
      <c r="I148">
        <f t="shared" si="1"/>
        <v>9140.129809527176</v>
      </c>
      <c r="K148" s="2">
        <f>+F148</f>
        <v>33239</v>
      </c>
      <c r="L148" s="1">
        <f>+G148/(AVERAGE(G$184:G$195))*100</f>
        <v>85.81883501208632</v>
      </c>
      <c r="M148" s="1"/>
      <c r="N148" s="1">
        <f>+I148/(AVERAGE(I$184:I$195))*100</f>
        <v>84.23472281651459</v>
      </c>
    </row>
    <row r="149" spans="1:14" ht="12.75">
      <c r="A149" s="2">
        <v>33270</v>
      </c>
      <c r="B149">
        <v>807.1</v>
      </c>
      <c r="D149" s="1">
        <v>758.7441485120788</v>
      </c>
      <c r="F149" s="2">
        <v>33270</v>
      </c>
      <c r="G149">
        <f t="shared" si="0"/>
        <v>12226.400000000001</v>
      </c>
      <c r="I149">
        <f t="shared" si="1"/>
        <v>9186.991195674073</v>
      </c>
      <c r="K149" s="2">
        <f>+F149</f>
        <v>33270</v>
      </c>
      <c r="L149" s="1">
        <f>+G149/(AVERAGE(G$184:G$195))*100</f>
        <v>85.78936474022308</v>
      </c>
      <c r="M149" s="1"/>
      <c r="N149" s="1">
        <f>+I149/(AVERAGE(I$184:I$195))*100</f>
        <v>84.66659369309305</v>
      </c>
    </row>
    <row r="150" spans="1:14" ht="12.75">
      <c r="A150" s="2">
        <v>33298</v>
      </c>
      <c r="B150">
        <v>867.3</v>
      </c>
      <c r="D150" s="1">
        <v>949.9688371437695</v>
      </c>
      <c r="F150" s="2">
        <v>33298</v>
      </c>
      <c r="G150">
        <f t="shared" si="0"/>
        <v>11930.199999999999</v>
      </c>
      <c r="I150">
        <f t="shared" si="1"/>
        <v>9371.089498394023</v>
      </c>
      <c r="K150" s="2">
        <f>+F150</f>
        <v>33298</v>
      </c>
      <c r="L150" s="1">
        <f>+G150/(AVERAGE(G$184:G$195))*100</f>
        <v>83.71100890072377</v>
      </c>
      <c r="M150" s="1"/>
      <c r="N150" s="1">
        <f>+I150/(AVERAGE(I$184:I$195))*100</f>
        <v>86.36322927965132</v>
      </c>
    </row>
    <row r="151" spans="1:14" ht="12.75">
      <c r="A151" s="2">
        <v>33329</v>
      </c>
      <c r="B151">
        <v>1002.2</v>
      </c>
      <c r="D151" s="1">
        <v>1021.8805495258734</v>
      </c>
      <c r="F151" s="2">
        <v>33329</v>
      </c>
      <c r="G151">
        <f t="shared" si="0"/>
        <v>11917.5</v>
      </c>
      <c r="I151">
        <f t="shared" si="1"/>
        <v>9472.262583231908</v>
      </c>
      <c r="K151" s="2">
        <f aca="true" t="shared" si="2" ref="K151:K214">+F151</f>
        <v>33329</v>
      </c>
      <c r="L151" s="1">
        <f aca="true" t="shared" si="3" ref="L151:L214">+G151/(AVERAGE(G$184:G$195))*100</f>
        <v>83.6218964119944</v>
      </c>
      <c r="M151" s="1"/>
      <c r="N151" s="1">
        <f aca="true" t="shared" si="4" ref="N151:N214">+I151/(AVERAGE(I$184:I$195))*100</f>
        <v>87.29563253161912</v>
      </c>
    </row>
    <row r="152" spans="1:14" ht="12.75">
      <c r="A152" s="2">
        <v>33359</v>
      </c>
      <c r="B152">
        <v>1228.2</v>
      </c>
      <c r="D152" s="1">
        <v>852.8988229823409</v>
      </c>
      <c r="F152" s="2">
        <v>33359</v>
      </c>
      <c r="G152">
        <f t="shared" si="0"/>
        <v>12040</v>
      </c>
      <c r="I152">
        <f t="shared" si="1"/>
        <v>9451.423303217274</v>
      </c>
      <c r="K152" s="2">
        <f t="shared" si="2"/>
        <v>33359</v>
      </c>
      <c r="L152" s="1">
        <f t="shared" si="3"/>
        <v>84.48144600800609</v>
      </c>
      <c r="M152" s="1"/>
      <c r="N152" s="1">
        <f t="shared" si="4"/>
        <v>87.10357935378583</v>
      </c>
    </row>
    <row r="153" spans="1:14" ht="12.75">
      <c r="A153" s="2">
        <v>33390</v>
      </c>
      <c r="B153">
        <v>1141.6</v>
      </c>
      <c r="D153" s="1">
        <v>745.4631565856541</v>
      </c>
      <c r="F153" s="2">
        <v>33390</v>
      </c>
      <c r="G153">
        <f t="shared" si="0"/>
        <v>12105.500000000002</v>
      </c>
      <c r="I153">
        <f t="shared" si="1"/>
        <v>9485.543575158334</v>
      </c>
      <c r="K153" s="2">
        <f t="shared" si="2"/>
        <v>33390</v>
      </c>
      <c r="L153" s="1">
        <f t="shared" si="3"/>
        <v>84.94104191444501</v>
      </c>
      <c r="M153" s="1"/>
      <c r="N153" s="1">
        <f t="shared" si="4"/>
        <v>87.41802911645587</v>
      </c>
    </row>
    <row r="154" spans="1:14" ht="12.75">
      <c r="A154" s="2">
        <v>33420</v>
      </c>
      <c r="B154">
        <v>1302.1</v>
      </c>
      <c r="D154" s="1">
        <v>700.5453302328684</v>
      </c>
      <c r="F154" s="2">
        <v>33420</v>
      </c>
      <c r="G154">
        <f t="shared" si="0"/>
        <v>12128.200000000003</v>
      </c>
      <c r="I154">
        <f t="shared" si="1"/>
        <v>9430.691998746757</v>
      </c>
      <c r="K154" s="2">
        <f t="shared" si="2"/>
        <v>33420</v>
      </c>
      <c r="L154" s="1">
        <f t="shared" si="3"/>
        <v>85.10032171713453</v>
      </c>
      <c r="M154" s="1"/>
      <c r="N154" s="1">
        <f t="shared" si="4"/>
        <v>86.91252127013821</v>
      </c>
    </row>
    <row r="155" spans="1:14" ht="12.75">
      <c r="A155" s="2">
        <v>33451</v>
      </c>
      <c r="B155">
        <v>1074.3</v>
      </c>
      <c r="D155" s="1">
        <v>676.6827349829512</v>
      </c>
      <c r="F155" s="2">
        <v>33451</v>
      </c>
      <c r="G155">
        <f t="shared" si="0"/>
        <v>12075.300000000001</v>
      </c>
      <c r="I155">
        <f t="shared" si="1"/>
        <v>9340.424443864717</v>
      </c>
      <c r="K155" s="2">
        <f t="shared" si="2"/>
        <v>33451</v>
      </c>
      <c r="L155" s="1">
        <f t="shared" si="3"/>
        <v>84.72913662628538</v>
      </c>
      <c r="M155" s="1"/>
      <c r="N155" s="1">
        <f t="shared" si="4"/>
        <v>86.08062253092254</v>
      </c>
    </row>
    <row r="156" spans="1:14" ht="12.75">
      <c r="A156" s="2">
        <v>33482</v>
      </c>
      <c r="B156">
        <v>1078.6</v>
      </c>
      <c r="D156" s="1">
        <v>773.3208469679106</v>
      </c>
      <c r="F156" s="2">
        <v>33482</v>
      </c>
      <c r="G156">
        <f t="shared" si="0"/>
        <v>12129.3</v>
      </c>
      <c r="I156">
        <f t="shared" si="1"/>
        <v>9421.838004129142</v>
      </c>
      <c r="K156" s="2">
        <f t="shared" si="2"/>
        <v>33482</v>
      </c>
      <c r="L156" s="1">
        <f t="shared" si="3"/>
        <v>85.10804012167011</v>
      </c>
      <c r="M156" s="1"/>
      <c r="N156" s="1">
        <f t="shared" si="4"/>
        <v>86.83092354691372</v>
      </c>
    </row>
    <row r="157" spans="1:14" ht="12.75">
      <c r="A157" s="2">
        <v>33512</v>
      </c>
      <c r="B157">
        <v>1009.2</v>
      </c>
      <c r="D157" s="1">
        <v>855.274284952921</v>
      </c>
      <c r="F157" s="2">
        <v>33512</v>
      </c>
      <c r="G157">
        <f t="shared" si="0"/>
        <v>12165.8</v>
      </c>
      <c r="I157">
        <f t="shared" si="1"/>
        <v>9489.21474365832</v>
      </c>
      <c r="K157" s="2">
        <f t="shared" si="2"/>
        <v>33512</v>
      </c>
      <c r="L157" s="1">
        <f t="shared" si="3"/>
        <v>85.36415081762462</v>
      </c>
      <c r="M157" s="1"/>
      <c r="N157" s="1">
        <f t="shared" si="4"/>
        <v>87.45186231876846</v>
      </c>
    </row>
    <row r="158" spans="1:14" ht="12.75">
      <c r="A158" s="2">
        <v>33543</v>
      </c>
      <c r="B158">
        <v>920.6</v>
      </c>
      <c r="D158" s="1">
        <v>700.2214036005166</v>
      </c>
      <c r="F158" s="2">
        <v>33543</v>
      </c>
      <c r="G158">
        <f t="shared" si="0"/>
        <v>12135.9</v>
      </c>
      <c r="I158">
        <f t="shared" si="1"/>
        <v>9519.663847099391</v>
      </c>
      <c r="K158" s="2">
        <f t="shared" si="2"/>
        <v>33543</v>
      </c>
      <c r="L158" s="1">
        <f t="shared" si="3"/>
        <v>85.15435054888381</v>
      </c>
      <c r="M158" s="1"/>
      <c r="N158" s="1">
        <f t="shared" si="4"/>
        <v>87.7324788791259</v>
      </c>
    </row>
    <row r="159" spans="1:14" ht="12.75">
      <c r="A159" s="2">
        <v>33573</v>
      </c>
      <c r="B159">
        <v>872.9</v>
      </c>
      <c r="D159" s="1">
        <v>805.7135102030926</v>
      </c>
      <c r="F159" s="2">
        <v>33573</v>
      </c>
      <c r="G159">
        <f t="shared" si="0"/>
        <v>11977.7</v>
      </c>
      <c r="I159">
        <f t="shared" si="1"/>
        <v>9654.633277245985</v>
      </c>
      <c r="K159" s="2">
        <f t="shared" si="2"/>
        <v>33573</v>
      </c>
      <c r="L159" s="1">
        <f t="shared" si="3"/>
        <v>84.04430364203444</v>
      </c>
      <c r="M159" s="1"/>
      <c r="N159" s="1">
        <f t="shared" si="4"/>
        <v>88.97634661120676</v>
      </c>
    </row>
    <row r="160" spans="1:14" ht="12.75">
      <c r="A160" s="2">
        <v>33604</v>
      </c>
      <c r="B160">
        <v>725.8</v>
      </c>
      <c r="D160" s="1">
        <v>871.470616570512</v>
      </c>
      <c r="F160" s="2">
        <v>33604</v>
      </c>
      <c r="G160">
        <f t="shared" si="0"/>
        <v>12029.9</v>
      </c>
      <c r="I160">
        <f t="shared" si="1"/>
        <v>9712.18424226049</v>
      </c>
      <c r="K160" s="2">
        <f t="shared" si="2"/>
        <v>33604</v>
      </c>
      <c r="L160" s="1">
        <f t="shared" si="3"/>
        <v>84.41057702090635</v>
      </c>
      <c r="M160" s="1"/>
      <c r="N160" s="1">
        <f t="shared" si="4"/>
        <v>89.50673181216602</v>
      </c>
    </row>
    <row r="161" spans="1:14" ht="12.75">
      <c r="A161" s="2">
        <v>33635</v>
      </c>
      <c r="B161">
        <v>851.9</v>
      </c>
      <c r="D161" s="1">
        <v>786.2779122619835</v>
      </c>
      <c r="F161" s="2">
        <v>33635</v>
      </c>
      <c r="G161">
        <f t="shared" si="0"/>
        <v>12074.699999999999</v>
      </c>
      <c r="I161">
        <f t="shared" si="1"/>
        <v>9739.718006010393</v>
      </c>
      <c r="K161" s="2">
        <f t="shared" si="2"/>
        <v>33635</v>
      </c>
      <c r="L161" s="1">
        <f t="shared" si="3"/>
        <v>84.72492658744777</v>
      </c>
      <c r="M161" s="1"/>
      <c r="N161" s="1">
        <f t="shared" si="4"/>
        <v>89.7604808295105</v>
      </c>
    </row>
    <row r="162" spans="1:14" ht="12.75">
      <c r="A162" s="2">
        <v>33664</v>
      </c>
      <c r="B162">
        <v>984.6</v>
      </c>
      <c r="D162" s="1">
        <v>1090.5529955844593</v>
      </c>
      <c r="F162" s="2">
        <v>33664</v>
      </c>
      <c r="G162">
        <f t="shared" si="0"/>
        <v>12191.999999999998</v>
      </c>
      <c r="I162">
        <f t="shared" si="1"/>
        <v>9880.302164451085</v>
      </c>
      <c r="K162" s="2">
        <f t="shared" si="2"/>
        <v>33664</v>
      </c>
      <c r="L162" s="1">
        <f t="shared" si="3"/>
        <v>85.54798918020018</v>
      </c>
      <c r="M162" s="1"/>
      <c r="N162" s="1">
        <f t="shared" si="4"/>
        <v>91.05609345924593</v>
      </c>
    </row>
    <row r="163" spans="1:14" ht="12.75">
      <c r="A163" s="2">
        <v>33695</v>
      </c>
      <c r="B163">
        <v>998.1</v>
      </c>
      <c r="D163" s="1">
        <v>1070.253593290412</v>
      </c>
      <c r="F163" s="2">
        <v>33695</v>
      </c>
      <c r="G163">
        <f t="shared" si="0"/>
        <v>12187.9</v>
      </c>
      <c r="I163">
        <f t="shared" si="1"/>
        <v>9928.675208215622</v>
      </c>
      <c r="K163" s="2">
        <f t="shared" si="2"/>
        <v>33695</v>
      </c>
      <c r="L163" s="1">
        <f t="shared" si="3"/>
        <v>85.51922058147653</v>
      </c>
      <c r="M163" s="1"/>
      <c r="N163" s="1">
        <f t="shared" si="4"/>
        <v>91.50189565442368</v>
      </c>
    </row>
    <row r="164" spans="1:14" ht="12.75">
      <c r="A164" s="2">
        <v>33725</v>
      </c>
      <c r="B164">
        <v>1137.7</v>
      </c>
      <c r="D164" s="1">
        <v>920.491513599754</v>
      </c>
      <c r="F164" s="2">
        <v>33725</v>
      </c>
      <c r="G164">
        <f t="shared" si="0"/>
        <v>12097.400000000001</v>
      </c>
      <c r="I164">
        <f t="shared" si="1"/>
        <v>9996.267898833037</v>
      </c>
      <c r="K164" s="2">
        <f t="shared" si="2"/>
        <v>33725</v>
      </c>
      <c r="L164" s="1">
        <f t="shared" si="3"/>
        <v>84.8842063901373</v>
      </c>
      <c r="M164" s="1"/>
      <c r="N164" s="1">
        <f t="shared" si="4"/>
        <v>92.1248246146498</v>
      </c>
    </row>
    <row r="165" spans="1:14" ht="12.75">
      <c r="A165" s="2">
        <v>33756</v>
      </c>
      <c r="B165">
        <v>1193.1</v>
      </c>
      <c r="D165" s="1">
        <v>820.6141352912763</v>
      </c>
      <c r="F165" s="2">
        <v>33756</v>
      </c>
      <c r="G165">
        <f t="shared" si="0"/>
        <v>12148.900000000001</v>
      </c>
      <c r="I165">
        <f t="shared" si="1"/>
        <v>10071.41887753866</v>
      </c>
      <c r="K165" s="2">
        <f t="shared" si="2"/>
        <v>33756</v>
      </c>
      <c r="L165" s="1">
        <f t="shared" si="3"/>
        <v>85.245568057032</v>
      </c>
      <c r="M165" s="1"/>
      <c r="N165" s="1">
        <f t="shared" si="4"/>
        <v>92.81741016787241</v>
      </c>
    </row>
    <row r="166" spans="1:14" ht="12.75">
      <c r="A166" s="2">
        <v>33786</v>
      </c>
      <c r="B166">
        <v>1195.7</v>
      </c>
      <c r="D166" s="1">
        <v>971.9958481436934</v>
      </c>
      <c r="F166" s="2">
        <v>33786</v>
      </c>
      <c r="G166">
        <f t="shared" si="0"/>
        <v>12042.500000000002</v>
      </c>
      <c r="I166">
        <f t="shared" si="1"/>
        <v>10342.869395449483</v>
      </c>
      <c r="K166" s="2">
        <f t="shared" si="2"/>
        <v>33786</v>
      </c>
      <c r="L166" s="1">
        <f t="shared" si="3"/>
        <v>84.49898783649614</v>
      </c>
      <c r="M166" s="1"/>
      <c r="N166" s="1">
        <f t="shared" si="4"/>
        <v>95.31907695063339</v>
      </c>
    </row>
    <row r="167" spans="1:14" ht="12.75">
      <c r="A167" s="2">
        <v>33817</v>
      </c>
      <c r="B167">
        <v>1076.6</v>
      </c>
      <c r="D167" s="1">
        <v>848.9037278500019</v>
      </c>
      <c r="F167" s="2">
        <v>33817</v>
      </c>
      <c r="G167">
        <f t="shared" si="0"/>
        <v>12044.800000000003</v>
      </c>
      <c r="I167">
        <f t="shared" si="1"/>
        <v>10515.090388316534</v>
      </c>
      <c r="K167" s="2">
        <f t="shared" si="2"/>
        <v>33817</v>
      </c>
      <c r="L167" s="1">
        <f t="shared" si="3"/>
        <v>84.51512631870698</v>
      </c>
      <c r="M167" s="1"/>
      <c r="N167" s="1">
        <f t="shared" si="4"/>
        <v>96.90625217676853</v>
      </c>
    </row>
    <row r="168" spans="1:14" ht="12.75">
      <c r="A168" s="2">
        <v>33848</v>
      </c>
      <c r="B168">
        <v>1061.6</v>
      </c>
      <c r="D168" s="1">
        <v>818.7785510412825</v>
      </c>
      <c r="F168" s="2">
        <v>33848</v>
      </c>
      <c r="G168">
        <f t="shared" si="0"/>
        <v>12027.800000000001</v>
      </c>
      <c r="I168">
        <f t="shared" si="1"/>
        <v>10560.548092389905</v>
      </c>
      <c r="K168" s="2">
        <f t="shared" si="2"/>
        <v>33848</v>
      </c>
      <c r="L168" s="1">
        <f t="shared" si="3"/>
        <v>84.39584188497473</v>
      </c>
      <c r="M168" s="1"/>
      <c r="N168" s="1">
        <f t="shared" si="4"/>
        <v>97.32518682893335</v>
      </c>
    </row>
    <row r="169" spans="1:14" ht="12.75">
      <c r="A169" s="2">
        <v>33878</v>
      </c>
      <c r="B169">
        <v>952.1</v>
      </c>
      <c r="D169" s="1">
        <v>927.1859973350249</v>
      </c>
      <c r="F169" s="2">
        <v>33878</v>
      </c>
      <c r="G169">
        <f t="shared" si="0"/>
        <v>11970.700000000003</v>
      </c>
      <c r="I169">
        <f t="shared" si="1"/>
        <v>10632.45980477201</v>
      </c>
      <c r="K169" s="2">
        <f t="shared" si="2"/>
        <v>33878</v>
      </c>
      <c r="L169" s="1">
        <f t="shared" si="3"/>
        <v>83.99518652226236</v>
      </c>
      <c r="M169" s="1"/>
      <c r="N169" s="1">
        <f t="shared" si="4"/>
        <v>97.98791955658605</v>
      </c>
    </row>
    <row r="170" spans="1:14" ht="12.75">
      <c r="A170" s="2">
        <v>33909</v>
      </c>
      <c r="B170">
        <v>1032.5</v>
      </c>
      <c r="D170" s="1">
        <v>754.6410778356224</v>
      </c>
      <c r="F170" s="2">
        <v>33909</v>
      </c>
      <c r="G170">
        <f t="shared" si="0"/>
        <v>12082.6</v>
      </c>
      <c r="I170">
        <f t="shared" si="1"/>
        <v>10686.879479007115</v>
      </c>
      <c r="K170" s="2">
        <f t="shared" si="2"/>
        <v>33909</v>
      </c>
      <c r="L170" s="1">
        <f t="shared" si="3"/>
        <v>84.78035876547628</v>
      </c>
      <c r="M170" s="1"/>
      <c r="N170" s="1">
        <f t="shared" si="4"/>
        <v>98.48944702616103</v>
      </c>
    </row>
    <row r="171" spans="1:14" ht="12.75">
      <c r="A171" s="2">
        <v>33939</v>
      </c>
      <c r="B171">
        <v>1025.3</v>
      </c>
      <c r="D171" s="1">
        <v>924.3786331879759</v>
      </c>
      <c r="F171" s="2">
        <v>33939</v>
      </c>
      <c r="G171">
        <f t="shared" si="0"/>
        <v>12234.999999999998</v>
      </c>
      <c r="I171">
        <f t="shared" si="1"/>
        <v>10805.544601992</v>
      </c>
      <c r="K171" s="2">
        <f t="shared" si="2"/>
        <v>33939</v>
      </c>
      <c r="L171" s="1">
        <f t="shared" si="3"/>
        <v>85.84970863022878</v>
      </c>
      <c r="M171" s="1"/>
      <c r="N171" s="1">
        <f t="shared" si="4"/>
        <v>99.58305553620652</v>
      </c>
    </row>
    <row r="172" spans="1:14" ht="12.75">
      <c r="A172" s="2">
        <v>33970</v>
      </c>
      <c r="B172">
        <v>902</v>
      </c>
      <c r="D172" s="1">
        <v>767.5981431296951</v>
      </c>
      <c r="F172" s="2">
        <v>33970</v>
      </c>
      <c r="G172">
        <f t="shared" si="0"/>
        <v>12411.199999999999</v>
      </c>
      <c r="I172">
        <f t="shared" si="1"/>
        <v>10701.672128551181</v>
      </c>
      <c r="K172" s="2">
        <f t="shared" si="2"/>
        <v>33970</v>
      </c>
      <c r="L172" s="1">
        <f t="shared" si="3"/>
        <v>87.0860567022064</v>
      </c>
      <c r="M172" s="1"/>
      <c r="N172" s="1">
        <f t="shared" si="4"/>
        <v>98.62577492959709</v>
      </c>
    </row>
    <row r="173" spans="1:14" ht="12.75">
      <c r="A173" s="2">
        <v>34001</v>
      </c>
      <c r="B173">
        <v>910.3</v>
      </c>
      <c r="D173" s="1">
        <v>802.9061460560434</v>
      </c>
      <c r="F173" s="2">
        <v>34001</v>
      </c>
      <c r="G173">
        <f t="shared" si="0"/>
        <v>12469.599999999999</v>
      </c>
      <c r="I173">
        <f t="shared" si="1"/>
        <v>10718.300362345242</v>
      </c>
      <c r="K173" s="2">
        <f t="shared" si="2"/>
        <v>34001</v>
      </c>
      <c r="L173" s="1">
        <f t="shared" si="3"/>
        <v>87.4958338157336</v>
      </c>
      <c r="M173" s="1"/>
      <c r="N173" s="1">
        <f t="shared" si="4"/>
        <v>98.77901943418945</v>
      </c>
    </row>
    <row r="174" spans="1:14" ht="12.75">
      <c r="A174" s="2">
        <v>34029</v>
      </c>
      <c r="B174">
        <v>1075</v>
      </c>
      <c r="D174" s="1">
        <v>1130.3959713637332</v>
      </c>
      <c r="F174" s="2">
        <v>34029</v>
      </c>
      <c r="G174">
        <f t="shared" si="0"/>
        <v>12560</v>
      </c>
      <c r="I174">
        <f t="shared" si="1"/>
        <v>10758.143338124515</v>
      </c>
      <c r="K174" s="2">
        <f t="shared" si="2"/>
        <v>34029</v>
      </c>
      <c r="L174" s="1">
        <f t="shared" si="3"/>
        <v>88.13014633393327</v>
      </c>
      <c r="M174" s="1"/>
      <c r="N174" s="1">
        <f t="shared" si="4"/>
        <v>99.14620918869971</v>
      </c>
    </row>
    <row r="175" spans="1:14" ht="12.75">
      <c r="A175" s="2">
        <v>34060</v>
      </c>
      <c r="B175">
        <v>1078.6</v>
      </c>
      <c r="D175" s="1">
        <v>1004.6044624671098</v>
      </c>
      <c r="F175" s="2">
        <v>34060</v>
      </c>
      <c r="G175">
        <f t="shared" si="0"/>
        <v>12640.5</v>
      </c>
      <c r="I175">
        <f t="shared" si="1"/>
        <v>10692.494207301212</v>
      </c>
      <c r="K175" s="2">
        <f t="shared" si="2"/>
        <v>34060</v>
      </c>
      <c r="L175" s="1">
        <f t="shared" si="3"/>
        <v>88.69499321131238</v>
      </c>
      <c r="M175" s="1"/>
      <c r="N175" s="1">
        <f t="shared" si="4"/>
        <v>98.54119192381557</v>
      </c>
    </row>
    <row r="176" spans="1:14" ht="12.75">
      <c r="A176" s="2">
        <v>34090</v>
      </c>
      <c r="B176">
        <v>1220.8</v>
      </c>
      <c r="D176" s="1">
        <v>729.590751600415</v>
      </c>
      <c r="F176" s="2">
        <v>34090</v>
      </c>
      <c r="G176">
        <f t="shared" si="0"/>
        <v>12723.6</v>
      </c>
      <c r="I176">
        <f t="shared" si="1"/>
        <v>10501.593445301873</v>
      </c>
      <c r="K176" s="2">
        <f t="shared" si="2"/>
        <v>34090</v>
      </c>
      <c r="L176" s="1">
        <f t="shared" si="3"/>
        <v>89.27808359032112</v>
      </c>
      <c r="M176" s="1"/>
      <c r="N176" s="1">
        <f t="shared" si="4"/>
        <v>96.78186540356043</v>
      </c>
    </row>
    <row r="177" spans="1:14" ht="12.75">
      <c r="A177" s="2">
        <v>34121</v>
      </c>
      <c r="B177">
        <v>1277.9</v>
      </c>
      <c r="D177" s="1">
        <v>813.0558472030672</v>
      </c>
      <c r="F177" s="2">
        <v>34121</v>
      </c>
      <c r="G177">
        <f t="shared" si="0"/>
        <v>12808.4</v>
      </c>
      <c r="I177">
        <f t="shared" si="1"/>
        <v>10494.035157213664</v>
      </c>
      <c r="K177" s="2">
        <f t="shared" si="2"/>
        <v>34121</v>
      </c>
      <c r="L177" s="1">
        <f t="shared" si="3"/>
        <v>89.87310241270309</v>
      </c>
      <c r="M177" s="1"/>
      <c r="N177" s="1">
        <f t="shared" si="4"/>
        <v>96.71220881056392</v>
      </c>
    </row>
    <row r="178" spans="1:14" ht="12.75">
      <c r="A178" s="2">
        <v>34151</v>
      </c>
      <c r="B178">
        <v>1161.5</v>
      </c>
      <c r="D178" s="1">
        <v>790.057056306088</v>
      </c>
      <c r="F178" s="2">
        <v>34151</v>
      </c>
      <c r="G178">
        <f t="shared" si="0"/>
        <v>12774.199999999999</v>
      </c>
      <c r="I178">
        <f t="shared" si="1"/>
        <v>10312.09636537606</v>
      </c>
      <c r="K178" s="2">
        <f t="shared" si="2"/>
        <v>34151</v>
      </c>
      <c r="L178" s="1">
        <f t="shared" si="3"/>
        <v>89.6331301989594</v>
      </c>
      <c r="M178" s="1"/>
      <c r="N178" s="1">
        <f t="shared" si="4"/>
        <v>95.03547510771895</v>
      </c>
    </row>
    <row r="179" spans="1:14" ht="12.75">
      <c r="A179" s="2">
        <v>34182</v>
      </c>
      <c r="B179">
        <v>1082.7</v>
      </c>
      <c r="D179" s="1">
        <v>835.4067848353427</v>
      </c>
      <c r="F179" s="2">
        <v>34182</v>
      </c>
      <c r="G179">
        <f t="shared" si="0"/>
        <v>12780.3</v>
      </c>
      <c r="I179">
        <f t="shared" si="1"/>
        <v>10298.599422361402</v>
      </c>
      <c r="K179" s="2">
        <f t="shared" si="2"/>
        <v>34182</v>
      </c>
      <c r="L179" s="1">
        <f t="shared" si="3"/>
        <v>89.6759322604751</v>
      </c>
      <c r="M179" s="1"/>
      <c r="N179" s="1">
        <f t="shared" si="4"/>
        <v>94.91108833451088</v>
      </c>
    </row>
    <row r="180" spans="1:14" ht="12.75">
      <c r="A180" s="2">
        <v>34213</v>
      </c>
      <c r="B180">
        <v>1190.6</v>
      </c>
      <c r="D180" s="1">
        <v>787.5736187913907</v>
      </c>
      <c r="F180" s="2">
        <v>34213</v>
      </c>
      <c r="G180">
        <f t="shared" si="0"/>
        <v>12909.3</v>
      </c>
      <c r="I180">
        <f t="shared" si="1"/>
        <v>10267.394490111506</v>
      </c>
      <c r="K180" s="2">
        <f t="shared" si="2"/>
        <v>34213</v>
      </c>
      <c r="L180" s="1">
        <f t="shared" si="3"/>
        <v>90.58109061056088</v>
      </c>
      <c r="M180" s="1"/>
      <c r="N180" s="1">
        <f t="shared" si="4"/>
        <v>94.62350611485375</v>
      </c>
    </row>
    <row r="181" spans="1:14" ht="12.75">
      <c r="A181" s="2">
        <v>34243</v>
      </c>
      <c r="B181">
        <v>1091.7</v>
      </c>
      <c r="D181" s="1">
        <v>734.5576266298095</v>
      </c>
      <c r="F181" s="2">
        <v>34243</v>
      </c>
      <c r="G181">
        <f t="shared" si="0"/>
        <v>13048.900000000003</v>
      </c>
      <c r="I181">
        <f t="shared" si="1"/>
        <v>10074.766119406293</v>
      </c>
      <c r="K181" s="2">
        <f t="shared" si="2"/>
        <v>34243</v>
      </c>
      <c r="L181" s="1">
        <f t="shared" si="3"/>
        <v>91.56062631344443</v>
      </c>
      <c r="M181" s="1"/>
      <c r="N181" s="1">
        <f t="shared" si="4"/>
        <v>92.84825808762798</v>
      </c>
    </row>
    <row r="182" spans="1:14" ht="12.75">
      <c r="A182" s="2">
        <v>34274</v>
      </c>
      <c r="B182">
        <v>1015.5</v>
      </c>
      <c r="D182" s="1">
        <v>734.8815532621613</v>
      </c>
      <c r="F182" s="2">
        <v>34274</v>
      </c>
      <c r="G182">
        <f t="shared" si="0"/>
        <v>13031.900000000001</v>
      </c>
      <c r="I182">
        <f t="shared" si="1"/>
        <v>10055.006594832832</v>
      </c>
      <c r="K182" s="2">
        <f t="shared" si="2"/>
        <v>34274</v>
      </c>
      <c r="L182" s="1">
        <f t="shared" si="3"/>
        <v>91.44134187971218</v>
      </c>
      <c r="M182" s="1"/>
      <c r="N182" s="1">
        <f t="shared" si="4"/>
        <v>92.66615585165135</v>
      </c>
    </row>
    <row r="183" spans="1:14" ht="12.75">
      <c r="A183" s="2">
        <v>34304</v>
      </c>
      <c r="B183">
        <v>1111</v>
      </c>
      <c r="D183" s="1">
        <v>801.7184150707535</v>
      </c>
      <c r="F183" s="2">
        <v>34304</v>
      </c>
      <c r="G183">
        <f t="shared" si="0"/>
        <v>13117.600000000002</v>
      </c>
      <c r="I183">
        <f t="shared" si="1"/>
        <v>9932.34637671561</v>
      </c>
      <c r="K183" s="2">
        <f t="shared" si="2"/>
        <v>34304</v>
      </c>
      <c r="L183" s="1">
        <f t="shared" si="3"/>
        <v>92.04267576035058</v>
      </c>
      <c r="M183" s="1"/>
      <c r="N183" s="1">
        <f t="shared" si="4"/>
        <v>91.5357288567363</v>
      </c>
    </row>
    <row r="184" spans="1:14" ht="12.75">
      <c r="A184" s="2">
        <v>34335</v>
      </c>
      <c r="B184">
        <v>963</v>
      </c>
      <c r="C184">
        <v>2747.187653</v>
      </c>
      <c r="D184" s="1">
        <v>858.4055757323218</v>
      </c>
      <c r="F184" s="2">
        <v>34335</v>
      </c>
      <c r="G184">
        <f t="shared" si="0"/>
        <v>13178.6</v>
      </c>
      <c r="I184">
        <f t="shared" si="1"/>
        <v>10023.153809318235</v>
      </c>
      <c r="K184" s="2">
        <f t="shared" si="2"/>
        <v>34335</v>
      </c>
      <c r="L184" s="1">
        <f t="shared" si="3"/>
        <v>92.4706963755074</v>
      </c>
      <c r="M184" s="1"/>
      <c r="N184" s="1">
        <f t="shared" si="4"/>
        <v>92.37260306688026</v>
      </c>
    </row>
    <row r="185" spans="1:14" ht="12.75">
      <c r="A185" s="2">
        <v>34366</v>
      </c>
      <c r="B185">
        <v>966</v>
      </c>
      <c r="C185">
        <v>2778.288879</v>
      </c>
      <c r="D185" s="1">
        <v>827.8484967471336</v>
      </c>
      <c r="F185" s="2">
        <v>34366</v>
      </c>
      <c r="G185">
        <f t="shared" si="0"/>
        <v>13234.3</v>
      </c>
      <c r="I185">
        <f t="shared" si="1"/>
        <v>10048.096160009327</v>
      </c>
      <c r="K185" s="2">
        <f t="shared" si="2"/>
        <v>34366</v>
      </c>
      <c r="L185" s="1">
        <f t="shared" si="3"/>
        <v>92.86152831426536</v>
      </c>
      <c r="M185" s="1"/>
      <c r="N185" s="1">
        <f t="shared" si="4"/>
        <v>92.60246982376881</v>
      </c>
    </row>
    <row r="186" spans="1:14" ht="12.75">
      <c r="A186" s="2">
        <v>34394</v>
      </c>
      <c r="B186">
        <v>1127</v>
      </c>
      <c r="C186">
        <v>3350.391558</v>
      </c>
      <c r="D186" s="1">
        <v>1150.8033492018976</v>
      </c>
      <c r="F186" s="2">
        <v>34394</v>
      </c>
      <c r="G186">
        <f t="shared" si="0"/>
        <v>13286.3</v>
      </c>
      <c r="I186">
        <f t="shared" si="1"/>
        <v>10068.50353784749</v>
      </c>
      <c r="K186" s="2">
        <f t="shared" si="2"/>
        <v>34394</v>
      </c>
      <c r="L186" s="1">
        <f t="shared" si="3"/>
        <v>93.22639834685809</v>
      </c>
      <c r="M186" s="1"/>
      <c r="N186" s="1">
        <f t="shared" si="4"/>
        <v>92.79054262485943</v>
      </c>
    </row>
    <row r="187" spans="1:14" ht="12.75">
      <c r="A187" s="2">
        <v>34425</v>
      </c>
      <c r="B187">
        <v>1222</v>
      </c>
      <c r="C187">
        <v>3634.841763</v>
      </c>
      <c r="D187" s="1">
        <v>1000.9332939671225</v>
      </c>
      <c r="F187" s="2">
        <v>34425</v>
      </c>
      <c r="G187">
        <f t="shared" si="0"/>
        <v>13429.7</v>
      </c>
      <c r="I187">
        <f t="shared" si="1"/>
        <v>10064.832369347503</v>
      </c>
      <c r="K187" s="2">
        <f t="shared" si="2"/>
        <v>34425</v>
      </c>
      <c r="L187" s="1">
        <f t="shared" si="3"/>
        <v>94.23259762904647</v>
      </c>
      <c r="M187" s="1"/>
      <c r="N187" s="1">
        <f t="shared" si="4"/>
        <v>92.75670942254683</v>
      </c>
    </row>
    <row r="188" spans="1:14" ht="12.75">
      <c r="A188" s="2">
        <v>34455</v>
      </c>
      <c r="B188">
        <v>1598</v>
      </c>
      <c r="C188">
        <v>3862.059965</v>
      </c>
      <c r="D188" s="1">
        <v>1070.253593290412</v>
      </c>
      <c r="F188" s="2">
        <v>34455</v>
      </c>
      <c r="G188">
        <f t="shared" si="0"/>
        <v>13806.900000000001</v>
      </c>
      <c r="I188">
        <f t="shared" si="1"/>
        <v>10405.4952110375</v>
      </c>
      <c r="K188" s="2">
        <f t="shared" si="2"/>
        <v>34455</v>
      </c>
      <c r="L188" s="1">
        <f t="shared" si="3"/>
        <v>96.87930871162288</v>
      </c>
      <c r="M188" s="1"/>
      <c r="N188" s="1">
        <f t="shared" si="4"/>
        <v>95.89623157831888</v>
      </c>
    </row>
    <row r="189" spans="1:14" ht="12.75">
      <c r="A189" s="2">
        <v>34486</v>
      </c>
      <c r="B189">
        <v>1458</v>
      </c>
      <c r="C189">
        <v>3727.9048</v>
      </c>
      <c r="D189" s="1">
        <v>893.1737009380839</v>
      </c>
      <c r="F189" s="2">
        <v>34486</v>
      </c>
      <c r="G189">
        <f t="shared" si="0"/>
        <v>13987</v>
      </c>
      <c r="I189">
        <f t="shared" si="1"/>
        <v>10485.613064772517</v>
      </c>
      <c r="K189" s="2">
        <f t="shared" si="2"/>
        <v>34486</v>
      </c>
      <c r="L189" s="1">
        <f t="shared" si="3"/>
        <v>98.14302203604495</v>
      </c>
      <c r="M189" s="1"/>
      <c r="N189" s="1">
        <f t="shared" si="4"/>
        <v>96.63459146408206</v>
      </c>
    </row>
    <row r="190" spans="1:14" ht="12.75">
      <c r="A190" s="2">
        <v>34516</v>
      </c>
      <c r="B190">
        <v>1430</v>
      </c>
      <c r="C190">
        <v>3738.057136</v>
      </c>
      <c r="D190" s="1">
        <v>1029.8707397905516</v>
      </c>
      <c r="F190" s="2">
        <v>34516</v>
      </c>
      <c r="G190">
        <f t="shared" si="0"/>
        <v>14255.5</v>
      </c>
      <c r="I190">
        <f t="shared" si="1"/>
        <v>10725.426748256978</v>
      </c>
      <c r="K190" s="2">
        <f t="shared" si="2"/>
        <v>34516</v>
      </c>
      <c r="L190" s="1">
        <f t="shared" si="3"/>
        <v>100.02701441587465</v>
      </c>
      <c r="M190" s="1"/>
      <c r="N190" s="1">
        <f t="shared" si="4"/>
        <v>98.84469565044328</v>
      </c>
    </row>
    <row r="191" spans="1:14" ht="12.75">
      <c r="A191" s="2">
        <v>34547</v>
      </c>
      <c r="B191">
        <v>1470</v>
      </c>
      <c r="C191">
        <v>4282.100334</v>
      </c>
      <c r="D191" s="1">
        <v>1124.781243069635</v>
      </c>
      <c r="F191" s="2">
        <v>34547</v>
      </c>
      <c r="G191">
        <f t="shared" si="0"/>
        <v>14642.8</v>
      </c>
      <c r="I191">
        <f t="shared" si="1"/>
        <v>11014.801206491273</v>
      </c>
      <c r="K191" s="2">
        <f t="shared" si="2"/>
        <v>34547</v>
      </c>
      <c r="L191" s="1">
        <f t="shared" si="3"/>
        <v>102.7445944855508</v>
      </c>
      <c r="M191" s="1"/>
      <c r="N191" s="1">
        <f t="shared" si="4"/>
        <v>101.51154806802462</v>
      </c>
    </row>
    <row r="192" spans="1:14" ht="12.75">
      <c r="A192" s="2">
        <v>34578</v>
      </c>
      <c r="B192">
        <v>1357</v>
      </c>
      <c r="C192">
        <v>4162.08327999999</v>
      </c>
      <c r="D192" s="1">
        <v>1047.4707534816673</v>
      </c>
      <c r="F192" s="2">
        <v>34578</v>
      </c>
      <c r="G192">
        <f t="shared" si="0"/>
        <v>14809.2</v>
      </c>
      <c r="I192">
        <f t="shared" si="1"/>
        <v>11274.69834118155</v>
      </c>
      <c r="K192" s="2">
        <f t="shared" si="2"/>
        <v>34578</v>
      </c>
      <c r="L192" s="1">
        <f t="shared" si="3"/>
        <v>103.91217858984749</v>
      </c>
      <c r="M192" s="1"/>
      <c r="N192" s="1">
        <f t="shared" si="4"/>
        <v>103.90673977291951</v>
      </c>
    </row>
    <row r="193" spans="1:14" ht="12.75">
      <c r="A193" s="2">
        <v>34608</v>
      </c>
      <c r="B193">
        <v>1355</v>
      </c>
      <c r="C193">
        <v>3842.498153</v>
      </c>
      <c r="D193" s="1">
        <v>1016.2658212317754</v>
      </c>
      <c r="F193" s="2">
        <v>34608</v>
      </c>
      <c r="G193">
        <f t="shared" si="0"/>
        <v>15072.5</v>
      </c>
      <c r="I193">
        <f t="shared" si="1"/>
        <v>11556.406535783517</v>
      </c>
      <c r="K193" s="2">
        <f t="shared" si="2"/>
        <v>34608</v>
      </c>
      <c r="L193" s="1">
        <f t="shared" si="3"/>
        <v>105.75968396641792</v>
      </c>
      <c r="M193" s="1"/>
      <c r="N193" s="1">
        <f t="shared" si="4"/>
        <v>106.50294050331865</v>
      </c>
    </row>
    <row r="194" spans="1:14" ht="12.75">
      <c r="A194" s="2">
        <v>34639</v>
      </c>
      <c r="B194">
        <v>1421</v>
      </c>
      <c r="C194">
        <v>3706.207709</v>
      </c>
      <c r="D194" s="1">
        <v>1191.2941782458752</v>
      </c>
      <c r="F194" s="2">
        <v>34639</v>
      </c>
      <c r="G194">
        <f t="shared" si="0"/>
        <v>15478</v>
      </c>
      <c r="I194">
        <f t="shared" si="1"/>
        <v>12012.819160767229</v>
      </c>
      <c r="K194" s="2">
        <f t="shared" si="2"/>
        <v>34639</v>
      </c>
      <c r="L194" s="1">
        <f t="shared" si="3"/>
        <v>108.60496854750153</v>
      </c>
      <c r="M194" s="1"/>
      <c r="N194" s="1">
        <f t="shared" si="4"/>
        <v>110.7092036261232</v>
      </c>
    </row>
    <row r="195" spans="1:14" ht="12.75">
      <c r="A195" s="2">
        <v>34669</v>
      </c>
      <c r="B195">
        <v>1472</v>
      </c>
      <c r="C195">
        <v>3713.527632</v>
      </c>
      <c r="D195" s="1">
        <v>1318.4893692160229</v>
      </c>
      <c r="F195" s="2">
        <v>34669</v>
      </c>
      <c r="G195">
        <f t="shared" si="0"/>
        <v>15839</v>
      </c>
      <c r="H195">
        <f aca="true" t="shared" si="5" ref="H195:H226">+SUM(C184:C195)</f>
        <v>43545.14886199999</v>
      </c>
      <c r="I195">
        <f t="shared" si="1"/>
        <v>12529.590114912497</v>
      </c>
      <c r="K195" s="2">
        <f t="shared" si="2"/>
        <v>34669</v>
      </c>
      <c r="L195" s="1">
        <f t="shared" si="3"/>
        <v>111.1380085814625</v>
      </c>
      <c r="M195" s="1">
        <f aca="true" t="shared" si="6" ref="M195:M214">+H195/(AVERAGE(H$184:H$195))*100</f>
        <v>100</v>
      </c>
      <c r="N195" s="1">
        <f t="shared" si="4"/>
        <v>115.47172439871431</v>
      </c>
    </row>
    <row r="196" spans="1:14" ht="12.75">
      <c r="A196" s="2">
        <v>34700</v>
      </c>
      <c r="B196">
        <v>1341.9</v>
      </c>
      <c r="C196">
        <v>2980.189648</v>
      </c>
      <c r="D196" s="1">
        <v>1396.890411799575</v>
      </c>
      <c r="F196" s="2">
        <v>34700</v>
      </c>
      <c r="G196">
        <f t="shared" si="0"/>
        <v>16217.9</v>
      </c>
      <c r="H196">
        <f t="shared" si="5"/>
        <v>43778.150856999986</v>
      </c>
      <c r="I196">
        <f t="shared" si="1"/>
        <v>13068.074950979752</v>
      </c>
      <c r="K196" s="2">
        <f t="shared" si="2"/>
        <v>34700</v>
      </c>
      <c r="L196" s="1">
        <f t="shared" si="3"/>
        <v>113.79664810741212</v>
      </c>
      <c r="M196" s="1">
        <f t="shared" si="6"/>
        <v>100.53508140651537</v>
      </c>
      <c r="N196" s="1">
        <f t="shared" si="4"/>
        <v>120.43435861204262</v>
      </c>
    </row>
    <row r="197" spans="1:14" ht="12.75">
      <c r="A197" s="2">
        <v>34731</v>
      </c>
      <c r="B197">
        <v>1392.2</v>
      </c>
      <c r="C197">
        <v>2951.705224</v>
      </c>
      <c r="D197" s="1">
        <v>1327.149007854228</v>
      </c>
      <c r="F197" s="2">
        <v>34731</v>
      </c>
      <c r="G197">
        <f t="shared" si="0"/>
        <v>16644.1</v>
      </c>
      <c r="H197">
        <f t="shared" si="5"/>
        <v>43951.567201999984</v>
      </c>
      <c r="I197">
        <f t="shared" si="1"/>
        <v>13567.375462086846</v>
      </c>
      <c r="K197" s="2">
        <f t="shared" si="2"/>
        <v>34731</v>
      </c>
      <c r="L197" s="1">
        <f t="shared" si="3"/>
        <v>116.7871790283932</v>
      </c>
      <c r="M197" s="1">
        <f t="shared" si="6"/>
        <v>100.93332633053566</v>
      </c>
      <c r="N197" s="1">
        <f t="shared" si="4"/>
        <v>125.0358731453932</v>
      </c>
    </row>
    <row r="198" spans="1:14" ht="12.75">
      <c r="A198" s="2">
        <v>34759</v>
      </c>
      <c r="B198">
        <v>1801.8</v>
      </c>
      <c r="C198">
        <v>3798.68121</v>
      </c>
      <c r="D198" s="1">
        <v>1738.2766896351577</v>
      </c>
      <c r="F198" s="2">
        <v>34759</v>
      </c>
      <c r="G198">
        <f t="shared" si="0"/>
        <v>17318.9</v>
      </c>
      <c r="H198">
        <f t="shared" si="5"/>
        <v>44399.85685399999</v>
      </c>
      <c r="I198">
        <f t="shared" si="1"/>
        <v>14154.848802520108</v>
      </c>
      <c r="K198" s="2">
        <f t="shared" si="2"/>
        <v>34759</v>
      </c>
      <c r="L198" s="1">
        <f t="shared" si="3"/>
        <v>121.52206937442334</v>
      </c>
      <c r="M198" s="1">
        <f t="shared" si="6"/>
        <v>101.96280874985335</v>
      </c>
      <c r="N198" s="1">
        <f t="shared" si="4"/>
        <v>130.44998159075757</v>
      </c>
    </row>
    <row r="199" spans="1:14" ht="12.75">
      <c r="A199" s="2">
        <v>34790</v>
      </c>
      <c r="B199">
        <v>1897.1</v>
      </c>
      <c r="C199">
        <v>3393.925048</v>
      </c>
      <c r="D199" s="1">
        <v>1438.1370696523734</v>
      </c>
      <c r="F199" s="2">
        <v>34790</v>
      </c>
      <c r="G199">
        <f t="shared" si="0"/>
        <v>17994</v>
      </c>
      <c r="H199">
        <f t="shared" si="5"/>
        <v>44158.940138999984</v>
      </c>
      <c r="I199">
        <f t="shared" si="1"/>
        <v>14592.05257820536</v>
      </c>
      <c r="K199" s="2">
        <f t="shared" si="2"/>
        <v>34790</v>
      </c>
      <c r="L199" s="1">
        <f t="shared" si="3"/>
        <v>126.25906473987223</v>
      </c>
      <c r="M199" s="1">
        <f t="shared" si="6"/>
        <v>101.40955144956601</v>
      </c>
      <c r="N199" s="1">
        <f t="shared" si="4"/>
        <v>134.4792174579324</v>
      </c>
    </row>
    <row r="200" spans="1:14" ht="12.75">
      <c r="A200" s="2">
        <v>34820</v>
      </c>
      <c r="B200">
        <v>2270.4</v>
      </c>
      <c r="C200">
        <v>4204.77891999999</v>
      </c>
      <c r="D200" s="1">
        <v>1626.565191691427</v>
      </c>
      <c r="F200" s="2">
        <v>34820</v>
      </c>
      <c r="G200">
        <f t="shared" si="0"/>
        <v>18666.4</v>
      </c>
      <c r="H200">
        <f t="shared" si="5"/>
        <v>44501.65909399997</v>
      </c>
      <c r="I200">
        <f t="shared" si="1"/>
        <v>15148.364176606372</v>
      </c>
      <c r="K200" s="2">
        <f t="shared" si="2"/>
        <v>34820</v>
      </c>
      <c r="L200" s="1">
        <f t="shared" si="3"/>
        <v>130.97711493055192</v>
      </c>
      <c r="M200" s="1">
        <f t="shared" si="6"/>
        <v>102.19659424068404</v>
      </c>
      <c r="N200" s="1">
        <f t="shared" si="4"/>
        <v>139.60614172131392</v>
      </c>
    </row>
    <row r="201" spans="1:14" ht="12.75">
      <c r="A201" s="2">
        <v>34851</v>
      </c>
      <c r="B201">
        <v>2149.4</v>
      </c>
      <c r="C201">
        <v>4119.904081</v>
      </c>
      <c r="D201" s="1">
        <v>1251.9764340397826</v>
      </c>
      <c r="F201" s="2">
        <v>34851</v>
      </c>
      <c r="G201">
        <f t="shared" si="0"/>
        <v>19357.800000000003</v>
      </c>
      <c r="H201">
        <f t="shared" si="5"/>
        <v>44893.65837499998</v>
      </c>
      <c r="I201">
        <f t="shared" si="1"/>
        <v>15507.16690970807</v>
      </c>
      <c r="K201" s="2">
        <f t="shared" si="2"/>
        <v>34851</v>
      </c>
      <c r="L201" s="1">
        <f t="shared" si="3"/>
        <v>135.82848301775584</v>
      </c>
      <c r="M201" s="1">
        <f t="shared" si="6"/>
        <v>103.09680767718486</v>
      </c>
      <c r="N201" s="1">
        <f t="shared" si="4"/>
        <v>142.91283970027763</v>
      </c>
    </row>
    <row r="202" spans="1:14" ht="12.75">
      <c r="A202" s="2">
        <v>34881</v>
      </c>
      <c r="B202">
        <v>1842.4</v>
      </c>
      <c r="C202">
        <v>4004.041602</v>
      </c>
      <c r="D202" s="1">
        <v>1476.8570997728275</v>
      </c>
      <c r="F202" s="2">
        <v>34881</v>
      </c>
      <c r="G202">
        <f t="shared" si="0"/>
        <v>19770.2</v>
      </c>
      <c r="H202">
        <f t="shared" si="5"/>
        <v>45159.64284099998</v>
      </c>
      <c r="I202">
        <f t="shared" si="1"/>
        <v>15954.153269690349</v>
      </c>
      <c r="K202" s="2">
        <f t="shared" si="2"/>
        <v>34881</v>
      </c>
      <c r="L202" s="1">
        <f t="shared" si="3"/>
        <v>138.72218304547195</v>
      </c>
      <c r="M202" s="1">
        <f t="shared" si="6"/>
        <v>103.70763224192096</v>
      </c>
      <c r="N202" s="1">
        <f t="shared" si="4"/>
        <v>147.0322311006737</v>
      </c>
    </row>
    <row r="203" spans="1:14" ht="12.75">
      <c r="A203" s="2">
        <v>34912</v>
      </c>
      <c r="B203">
        <v>1766.7</v>
      </c>
      <c r="C203">
        <v>4558.093534</v>
      </c>
      <c r="D203" s="1">
        <v>1474.028140516955</v>
      </c>
      <c r="F203" s="2">
        <v>34912</v>
      </c>
      <c r="G203">
        <f t="shared" si="0"/>
        <v>20066.9</v>
      </c>
      <c r="H203">
        <f t="shared" si="5"/>
        <v>45435.636040999976</v>
      </c>
      <c r="I203">
        <f t="shared" si="1"/>
        <v>16303.400167137668</v>
      </c>
      <c r="K203" s="2">
        <f t="shared" si="2"/>
        <v>34912</v>
      </c>
      <c r="L203" s="1">
        <f t="shared" si="3"/>
        <v>140.80404725066924</v>
      </c>
      <c r="M203" s="1">
        <f t="shared" si="6"/>
        <v>104.34144153460396</v>
      </c>
      <c r="N203" s="1">
        <f t="shared" si="4"/>
        <v>150.25086324420607</v>
      </c>
    </row>
    <row r="204" spans="1:14" ht="12.75">
      <c r="A204" s="2">
        <v>34943</v>
      </c>
      <c r="B204">
        <v>1664.5</v>
      </c>
      <c r="C204">
        <v>4166.886329</v>
      </c>
      <c r="D204" s="1">
        <v>1271.9195170382432</v>
      </c>
      <c r="F204" s="2">
        <v>34943</v>
      </c>
      <c r="G204">
        <f t="shared" si="0"/>
        <v>20374.4</v>
      </c>
      <c r="H204">
        <f t="shared" si="5"/>
        <v>45440.43908999999</v>
      </c>
      <c r="I204">
        <f t="shared" si="1"/>
        <v>16527.848930694243</v>
      </c>
      <c r="K204" s="2">
        <f t="shared" si="2"/>
        <v>34943</v>
      </c>
      <c r="L204" s="1">
        <f t="shared" si="3"/>
        <v>142.96169215494348</v>
      </c>
      <c r="M204" s="1">
        <f t="shared" si="6"/>
        <v>104.35247157842178</v>
      </c>
      <c r="N204" s="1">
        <f t="shared" si="4"/>
        <v>152.3193655279472</v>
      </c>
    </row>
    <row r="205" spans="1:14" ht="12.75">
      <c r="A205" s="2">
        <v>34973</v>
      </c>
      <c r="B205">
        <v>1577.4</v>
      </c>
      <c r="C205">
        <v>4405.19026</v>
      </c>
      <c r="D205" s="1">
        <v>1450.5542572258598</v>
      </c>
      <c r="F205" s="2">
        <v>34973</v>
      </c>
      <c r="G205">
        <f t="shared" si="0"/>
        <v>20596.8</v>
      </c>
      <c r="H205">
        <f t="shared" si="5"/>
        <v>46003.131196999995</v>
      </c>
      <c r="I205">
        <f t="shared" si="1"/>
        <v>16962.137366688326</v>
      </c>
      <c r="K205" s="2">
        <f t="shared" si="2"/>
        <v>34973</v>
      </c>
      <c r="L205" s="1">
        <f t="shared" si="3"/>
        <v>144.52221321741695</v>
      </c>
      <c r="M205" s="1">
        <f t="shared" si="6"/>
        <v>105.64467546727114</v>
      </c>
      <c r="N205" s="1">
        <f t="shared" si="4"/>
        <v>156.32173385210908</v>
      </c>
    </row>
    <row r="206" spans="1:14" ht="12.75">
      <c r="A206" s="2">
        <v>35004</v>
      </c>
      <c r="B206">
        <v>1588.8</v>
      </c>
      <c r="C206">
        <v>4047.844579</v>
      </c>
      <c r="D206" s="1">
        <v>1454.7113156743749</v>
      </c>
      <c r="F206" s="2">
        <v>35004</v>
      </c>
      <c r="G206">
        <f t="shared" si="0"/>
        <v>20764.600000000002</v>
      </c>
      <c r="H206">
        <f t="shared" si="5"/>
        <v>46344.768067</v>
      </c>
      <c r="I206">
        <f t="shared" si="1"/>
        <v>17225.55450411683</v>
      </c>
      <c r="K206" s="2">
        <f t="shared" si="2"/>
        <v>35004</v>
      </c>
      <c r="L206" s="1">
        <f t="shared" si="3"/>
        <v>145.69962074566806</v>
      </c>
      <c r="M206" s="1">
        <f t="shared" si="6"/>
        <v>106.42923328583018</v>
      </c>
      <c r="N206" s="1">
        <f t="shared" si="4"/>
        <v>158.74936562745665</v>
      </c>
    </row>
    <row r="207" spans="1:14" ht="12.75">
      <c r="A207" s="2">
        <v>35034</v>
      </c>
      <c r="B207">
        <v>1670.5</v>
      </c>
      <c r="C207">
        <v>3875.041979</v>
      </c>
      <c r="D207" s="1">
        <v>1395.1520055392868</v>
      </c>
      <c r="F207" s="2">
        <v>35034</v>
      </c>
      <c r="G207">
        <f t="shared" si="0"/>
        <v>20963.1</v>
      </c>
      <c r="H207">
        <f t="shared" si="5"/>
        <v>46506.282413999994</v>
      </c>
      <c r="I207">
        <f t="shared" si="1"/>
        <v>17302.21714044009</v>
      </c>
      <c r="K207" s="2">
        <f t="shared" si="2"/>
        <v>35034</v>
      </c>
      <c r="L207" s="1">
        <f t="shared" si="3"/>
        <v>147.09244192777678</v>
      </c>
      <c r="M207" s="1">
        <f t="shared" si="6"/>
        <v>106.80014566349104</v>
      </c>
      <c r="N207" s="1">
        <f t="shared" si="4"/>
        <v>159.45588249927854</v>
      </c>
    </row>
    <row r="208" spans="1:14" ht="12.75">
      <c r="A208" s="2">
        <v>35065</v>
      </c>
      <c r="B208">
        <v>1449.08</v>
      </c>
      <c r="C208">
        <v>3472.938473</v>
      </c>
      <c r="D208">
        <v>1359</v>
      </c>
      <c r="F208" s="2">
        <v>35065</v>
      </c>
      <c r="G208">
        <f t="shared" si="0"/>
        <v>21070.28</v>
      </c>
      <c r="H208">
        <f t="shared" si="5"/>
        <v>46999.031238999996</v>
      </c>
      <c r="I208">
        <f t="shared" si="1"/>
        <v>17264.326728640517</v>
      </c>
      <c r="K208" s="2">
        <f t="shared" si="2"/>
        <v>35065</v>
      </c>
      <c r="L208" s="1">
        <f t="shared" si="3"/>
        <v>147.84449519880155</v>
      </c>
      <c r="M208" s="1">
        <f t="shared" si="6"/>
        <v>107.93172710913399</v>
      </c>
      <c r="N208" s="1">
        <f t="shared" si="4"/>
        <v>159.10668742198175</v>
      </c>
    </row>
    <row r="209" spans="1:14" ht="12.75">
      <c r="A209" s="2">
        <v>35096</v>
      </c>
      <c r="B209">
        <v>1419.83</v>
      </c>
      <c r="C209">
        <v>3404.705497</v>
      </c>
      <c r="D209">
        <v>1362.3</v>
      </c>
      <c r="F209" s="2">
        <v>35096</v>
      </c>
      <c r="G209">
        <f t="shared" si="0"/>
        <v>21097.910000000003</v>
      </c>
      <c r="H209">
        <f t="shared" si="5"/>
        <v>47452.031511999994</v>
      </c>
      <c r="I209">
        <f t="shared" si="1"/>
        <v>17299.477720786286</v>
      </c>
      <c r="K209" s="2">
        <f t="shared" si="2"/>
        <v>35096</v>
      </c>
      <c r="L209" s="1">
        <f t="shared" si="3"/>
        <v>148.03836748727343</v>
      </c>
      <c r="M209" s="1">
        <f t="shared" si="6"/>
        <v>108.972027314412</v>
      </c>
      <c r="N209" s="1">
        <f t="shared" si="4"/>
        <v>159.43063622159704</v>
      </c>
    </row>
    <row r="210" spans="1:14" ht="12.75">
      <c r="A210" s="2">
        <v>35125</v>
      </c>
      <c r="B210">
        <v>1869.07</v>
      </c>
      <c r="C210">
        <v>3408.143883</v>
      </c>
      <c r="D210">
        <v>1570.6</v>
      </c>
      <c r="F210" s="2">
        <v>35125</v>
      </c>
      <c r="G210">
        <f t="shared" si="0"/>
        <v>21165.18</v>
      </c>
      <c r="H210">
        <f t="shared" si="5"/>
        <v>47061.49418499999</v>
      </c>
      <c r="I210">
        <f t="shared" si="1"/>
        <v>17131.801031151128</v>
      </c>
      <c r="K210" s="2">
        <f t="shared" si="2"/>
        <v>35125</v>
      </c>
      <c r="L210" s="1">
        <f t="shared" si="3"/>
        <v>148.51038300828324</v>
      </c>
      <c r="M210" s="1">
        <f t="shared" si="6"/>
        <v>108.07517120711594</v>
      </c>
      <c r="N210" s="1">
        <f t="shared" si="4"/>
        <v>157.885340939304</v>
      </c>
    </row>
    <row r="211" spans="1:14" ht="12.75">
      <c r="A211" s="2">
        <v>35156</v>
      </c>
      <c r="B211">
        <v>2013.25</v>
      </c>
      <c r="C211">
        <v>4271.322377</v>
      </c>
      <c r="D211">
        <v>1638.2</v>
      </c>
      <c r="F211" s="2">
        <v>35156</v>
      </c>
      <c r="G211">
        <f aca="true" t="shared" si="7" ref="G211:G274">+SUM(B200:B211)</f>
        <v>21281.33</v>
      </c>
      <c r="H211">
        <f t="shared" si="5"/>
        <v>47938.89151399999</v>
      </c>
      <c r="I211">
        <f aca="true" t="shared" si="8" ref="I211:I274">+SUM(D200:D211)</f>
        <v>17331.863961498755</v>
      </c>
      <c r="K211" s="2">
        <f t="shared" si="2"/>
        <v>35156</v>
      </c>
      <c r="L211" s="1">
        <f t="shared" si="3"/>
        <v>149.32537635993026</v>
      </c>
      <c r="M211" s="1">
        <f t="shared" si="6"/>
        <v>110.09008527201117</v>
      </c>
      <c r="N211" s="1">
        <f t="shared" si="4"/>
        <v>159.72910528782847</v>
      </c>
    </row>
    <row r="212" spans="1:14" ht="12.75">
      <c r="A212" s="2">
        <v>35186</v>
      </c>
      <c r="B212">
        <v>2386.38</v>
      </c>
      <c r="C212">
        <v>4505.748028</v>
      </c>
      <c r="D212">
        <v>1595.9</v>
      </c>
      <c r="F212" s="2">
        <v>35186</v>
      </c>
      <c r="G212">
        <f t="shared" si="7"/>
        <v>21397.31</v>
      </c>
      <c r="H212">
        <f t="shared" si="5"/>
        <v>48239.86062200001</v>
      </c>
      <c r="I212">
        <f t="shared" si="8"/>
        <v>17301.19876980733</v>
      </c>
      <c r="K212" s="2">
        <f t="shared" si="2"/>
        <v>35186</v>
      </c>
      <c r="L212" s="1">
        <f t="shared" si="3"/>
        <v>150.13917686723994</v>
      </c>
      <c r="M212" s="1">
        <f t="shared" si="6"/>
        <v>110.78125091471875</v>
      </c>
      <c r="N212" s="1">
        <f t="shared" si="4"/>
        <v>159.44649727502434</v>
      </c>
    </row>
    <row r="213" spans="1:14" ht="12.75">
      <c r="A213" s="2">
        <v>35217</v>
      </c>
      <c r="B213">
        <v>2205.98</v>
      </c>
      <c r="C213">
        <v>3839.945609</v>
      </c>
      <c r="D213">
        <v>1337.4</v>
      </c>
      <c r="F213" s="2">
        <v>35217</v>
      </c>
      <c r="G213">
        <f t="shared" si="7"/>
        <v>21453.89</v>
      </c>
      <c r="H213">
        <f t="shared" si="5"/>
        <v>47959.90215000001</v>
      </c>
      <c r="I213">
        <f t="shared" si="8"/>
        <v>17386.622335767548</v>
      </c>
      <c r="K213" s="2">
        <f t="shared" si="2"/>
        <v>35217</v>
      </c>
      <c r="L213" s="1">
        <f t="shared" si="3"/>
        <v>150.53618352962638</v>
      </c>
      <c r="M213" s="1">
        <f t="shared" si="6"/>
        <v>110.13833550550241</v>
      </c>
      <c r="N213" s="1">
        <f t="shared" si="4"/>
        <v>160.23375419047392</v>
      </c>
    </row>
    <row r="214" spans="1:14" ht="12.75">
      <c r="A214" s="2">
        <v>35247</v>
      </c>
      <c r="B214">
        <v>2225.21</v>
      </c>
      <c r="C214">
        <v>4458.942508</v>
      </c>
      <c r="D214">
        <v>1495.8</v>
      </c>
      <c r="F214" s="2">
        <v>35247</v>
      </c>
      <c r="G214">
        <f t="shared" si="7"/>
        <v>21836.7</v>
      </c>
      <c r="H214">
        <f t="shared" si="5"/>
        <v>48414.80305600001</v>
      </c>
      <c r="I214">
        <f t="shared" si="8"/>
        <v>17405.56523599472</v>
      </c>
      <c r="K214" s="2">
        <f t="shared" si="2"/>
        <v>35247</v>
      </c>
      <c r="L214" s="1">
        <f t="shared" si="3"/>
        <v>153.22225847533443</v>
      </c>
      <c r="M214" s="1">
        <f t="shared" si="6"/>
        <v>111.18300045185876</v>
      </c>
      <c r="N214" s="1">
        <f t="shared" si="4"/>
        <v>160.4083304802235</v>
      </c>
    </row>
    <row r="215" spans="1:14" ht="12.75">
      <c r="A215" s="2">
        <v>35278</v>
      </c>
      <c r="B215">
        <v>2270.07</v>
      </c>
      <c r="C215">
        <v>4380.857474</v>
      </c>
      <c r="D215">
        <v>1234.4</v>
      </c>
      <c r="F215" s="2">
        <v>35278</v>
      </c>
      <c r="G215">
        <f t="shared" si="7"/>
        <v>22340.07</v>
      </c>
      <c r="H215">
        <f t="shared" si="5"/>
        <v>48237.56699600001</v>
      </c>
      <c r="I215">
        <f t="shared" si="8"/>
        <v>17165.937095477762</v>
      </c>
      <c r="K215" s="2">
        <f aca="true" t="shared" si="9" ref="K215:K278">+F215</f>
        <v>35278</v>
      </c>
      <c r="L215" s="1">
        <f aca="true" t="shared" si="10" ref="L215:L278">+G215/(AVERAGE(G$184:G$195))*100</f>
        <v>156.7542705581459</v>
      </c>
      <c r="M215" s="1">
        <f aca="true" t="shared" si="11" ref="M215:M278">+H215/(AVERAGE(H$184:H$195))*100</f>
        <v>110.77598367816097</v>
      </c>
      <c r="N215" s="1">
        <f aca="true" t="shared" si="12" ref="N215:N278">+I215/(AVERAGE(I$184:I$195))*100</f>
        <v>158.1999362433667</v>
      </c>
    </row>
    <row r="216" spans="1:14" ht="12.75">
      <c r="A216" s="2">
        <v>35309</v>
      </c>
      <c r="B216">
        <v>1943.26</v>
      </c>
      <c r="C216">
        <v>4115.239467</v>
      </c>
      <c r="D216">
        <v>1146</v>
      </c>
      <c r="F216" s="2">
        <v>35309</v>
      </c>
      <c r="G216">
        <f t="shared" si="7"/>
        <v>22618.829999999998</v>
      </c>
      <c r="H216">
        <f t="shared" si="5"/>
        <v>48185.92013400001</v>
      </c>
      <c r="I216">
        <f t="shared" si="8"/>
        <v>17040.017578439518</v>
      </c>
      <c r="K216" s="2">
        <f t="shared" si="9"/>
        <v>35309</v>
      </c>
      <c r="L216" s="1">
        <f t="shared" si="10"/>
        <v>158.7102546020987</v>
      </c>
      <c r="M216" s="1">
        <f t="shared" si="11"/>
        <v>110.65737836080709</v>
      </c>
      <c r="N216" s="1">
        <f t="shared" si="12"/>
        <v>157.0394718040269</v>
      </c>
    </row>
    <row r="217" spans="1:14" ht="12.75">
      <c r="A217" s="2">
        <v>35339</v>
      </c>
      <c r="B217">
        <v>2073.77</v>
      </c>
      <c r="C217">
        <v>4187.92735999999</v>
      </c>
      <c r="D217">
        <v>1294</v>
      </c>
      <c r="F217" s="2">
        <v>35339</v>
      </c>
      <c r="G217">
        <f t="shared" si="7"/>
        <v>23115.199999999997</v>
      </c>
      <c r="H217">
        <f t="shared" si="5"/>
        <v>47968.65723399999</v>
      </c>
      <c r="I217">
        <f t="shared" si="8"/>
        <v>16883.46332121366</v>
      </c>
      <c r="K217" s="2">
        <f t="shared" si="9"/>
        <v>35339</v>
      </c>
      <c r="L217" s="1">
        <f t="shared" si="10"/>
        <v>162.19314956513807</v>
      </c>
      <c r="M217" s="1">
        <f t="shared" si="11"/>
        <v>110.15844126751904</v>
      </c>
      <c r="N217" s="1">
        <f t="shared" si="12"/>
        <v>155.59667999056498</v>
      </c>
    </row>
    <row r="218" spans="1:14" ht="12.75">
      <c r="A218" s="2">
        <v>35370</v>
      </c>
      <c r="B218">
        <v>1918.36</v>
      </c>
      <c r="C218">
        <v>3911.558859</v>
      </c>
      <c r="D218">
        <v>1271.8</v>
      </c>
      <c r="F218" s="2">
        <v>35370</v>
      </c>
      <c r="G218">
        <f t="shared" si="7"/>
        <v>23444.76</v>
      </c>
      <c r="H218">
        <f t="shared" si="5"/>
        <v>47832.371513999984</v>
      </c>
      <c r="I218">
        <f t="shared" si="8"/>
        <v>16700.552005539284</v>
      </c>
      <c r="K218" s="2">
        <f t="shared" si="9"/>
        <v>35370</v>
      </c>
      <c r="L218" s="1">
        <f t="shared" si="10"/>
        <v>164.50558356400836</v>
      </c>
      <c r="M218" s="1">
        <f t="shared" si="11"/>
        <v>109.84546560074176</v>
      </c>
      <c r="N218" s="1">
        <f t="shared" si="12"/>
        <v>153.91098358395865</v>
      </c>
    </row>
    <row r="219" spans="1:14" ht="12.75">
      <c r="A219" s="2">
        <v>35400</v>
      </c>
      <c r="B219">
        <v>2036.46</v>
      </c>
      <c r="C219">
        <v>3789.398623</v>
      </c>
      <c r="D219">
        <v>1321.5</v>
      </c>
      <c r="F219" s="2">
        <v>35400</v>
      </c>
      <c r="G219">
        <f t="shared" si="7"/>
        <v>23810.719999999998</v>
      </c>
      <c r="H219">
        <f t="shared" si="5"/>
        <v>47746.72815799998</v>
      </c>
      <c r="I219">
        <f t="shared" si="8"/>
        <v>16626.899999999998</v>
      </c>
      <c r="K219" s="2">
        <f t="shared" si="9"/>
        <v>35400</v>
      </c>
      <c r="L219" s="1">
        <f t="shared" si="10"/>
        <v>167.07342658569357</v>
      </c>
      <c r="M219" s="1">
        <f t="shared" si="11"/>
        <v>109.64878845474917</v>
      </c>
      <c r="N219" s="1">
        <f t="shared" si="12"/>
        <v>153.23221245042228</v>
      </c>
    </row>
    <row r="220" spans="1:14" ht="12.75">
      <c r="A220" s="2">
        <v>35431</v>
      </c>
      <c r="B220">
        <v>1894.77</v>
      </c>
      <c r="C220">
        <v>3684.586329</v>
      </c>
      <c r="D220">
        <v>1643.9</v>
      </c>
      <c r="F220" s="2">
        <v>35431</v>
      </c>
      <c r="G220">
        <f t="shared" si="7"/>
        <v>24256.41</v>
      </c>
      <c r="H220">
        <f t="shared" si="5"/>
        <v>47958.37601399999</v>
      </c>
      <c r="I220">
        <f t="shared" si="8"/>
        <v>16911.8</v>
      </c>
      <c r="K220" s="2">
        <f t="shared" si="9"/>
        <v>35431</v>
      </c>
      <c r="L220" s="1">
        <f t="shared" si="10"/>
        <v>170.20071360158298</v>
      </c>
      <c r="M220" s="1">
        <f t="shared" si="11"/>
        <v>110.13483078444872</v>
      </c>
      <c r="N220" s="1">
        <f t="shared" si="12"/>
        <v>155.85782861020706</v>
      </c>
    </row>
    <row r="221" spans="1:14" ht="12.75">
      <c r="A221" s="2">
        <v>35462</v>
      </c>
      <c r="B221">
        <v>1884.4</v>
      </c>
      <c r="C221">
        <v>3146.244637</v>
      </c>
      <c r="D221">
        <v>1553</v>
      </c>
      <c r="F221" s="2">
        <v>35462</v>
      </c>
      <c r="G221">
        <f t="shared" si="7"/>
        <v>24720.98</v>
      </c>
      <c r="H221">
        <f t="shared" si="5"/>
        <v>47699.91515399999</v>
      </c>
      <c r="I221">
        <f t="shared" si="8"/>
        <v>17102.5</v>
      </c>
      <c r="K221" s="2">
        <f t="shared" si="9"/>
        <v>35462</v>
      </c>
      <c r="L221" s="1">
        <f t="shared" si="10"/>
        <v>173.4604765062291</v>
      </c>
      <c r="M221" s="1">
        <f t="shared" si="11"/>
        <v>109.54128393306675</v>
      </c>
      <c r="N221" s="1">
        <f t="shared" si="12"/>
        <v>157.61530492354845</v>
      </c>
    </row>
    <row r="222" spans="1:14" ht="12.75">
      <c r="A222" s="2">
        <v>35490</v>
      </c>
      <c r="B222">
        <v>1994.68</v>
      </c>
      <c r="C222">
        <v>3826.132782</v>
      </c>
      <c r="D222">
        <v>1759.1</v>
      </c>
      <c r="F222" s="2">
        <v>35490</v>
      </c>
      <c r="G222">
        <f t="shared" si="7"/>
        <v>24846.59</v>
      </c>
      <c r="H222">
        <f t="shared" si="5"/>
        <v>48117.90405299999</v>
      </c>
      <c r="I222">
        <f t="shared" si="8"/>
        <v>17291</v>
      </c>
      <c r="K222" s="2">
        <f t="shared" si="9"/>
        <v>35490</v>
      </c>
      <c r="L222" s="1">
        <f t="shared" si="10"/>
        <v>174.3418481368824</v>
      </c>
      <c r="M222" s="1">
        <f t="shared" si="11"/>
        <v>110.50118167121585</v>
      </c>
      <c r="N222" s="1">
        <f t="shared" si="12"/>
        <v>159.35250620862894</v>
      </c>
    </row>
    <row r="223" spans="1:14" ht="12.75">
      <c r="A223" s="2">
        <v>35521</v>
      </c>
      <c r="B223">
        <v>2420.24</v>
      </c>
      <c r="C223">
        <v>4628.821188</v>
      </c>
      <c r="D223">
        <v>1748.9</v>
      </c>
      <c r="F223" s="2">
        <v>35521</v>
      </c>
      <c r="G223">
        <f t="shared" si="7"/>
        <v>25253.58</v>
      </c>
      <c r="H223">
        <f t="shared" si="5"/>
        <v>48475.40286399999</v>
      </c>
      <c r="I223">
        <f t="shared" si="8"/>
        <v>17401.7</v>
      </c>
      <c r="K223" s="2">
        <f t="shared" si="9"/>
        <v>35521</v>
      </c>
      <c r="L223" s="1">
        <f t="shared" si="10"/>
        <v>177.19758764774608</v>
      </c>
      <c r="M223" s="1">
        <f t="shared" si="11"/>
        <v>111.32216591479475</v>
      </c>
      <c r="N223" s="1">
        <f t="shared" si="12"/>
        <v>160.372708767029</v>
      </c>
    </row>
    <row r="224" spans="1:14" ht="12.75">
      <c r="A224" s="2">
        <v>35551</v>
      </c>
      <c r="B224">
        <v>2562.98</v>
      </c>
      <c r="C224">
        <v>4658.958507</v>
      </c>
      <c r="D224">
        <v>1427.3</v>
      </c>
      <c r="F224" s="2">
        <v>35551</v>
      </c>
      <c r="G224">
        <f t="shared" si="7"/>
        <v>25430.180000000004</v>
      </c>
      <c r="H224">
        <f t="shared" si="5"/>
        <v>48628.613343000005</v>
      </c>
      <c r="I224">
        <f t="shared" si="8"/>
        <v>17233.100000000002</v>
      </c>
      <c r="K224" s="2">
        <f t="shared" si="9"/>
        <v>35551</v>
      </c>
      <c r="L224" s="1">
        <f t="shared" si="10"/>
        <v>178.43674241228211</v>
      </c>
      <c r="M224" s="1">
        <f t="shared" si="11"/>
        <v>111.67400873312008</v>
      </c>
      <c r="N224" s="1">
        <f t="shared" si="12"/>
        <v>158.81890432849016</v>
      </c>
    </row>
    <row r="225" spans="1:14" ht="12.75">
      <c r="A225" s="2">
        <v>35582</v>
      </c>
      <c r="B225">
        <v>2265.19</v>
      </c>
      <c r="C225">
        <v>4844.460901</v>
      </c>
      <c r="D225">
        <v>1443.2</v>
      </c>
      <c r="F225" s="2">
        <v>35582</v>
      </c>
      <c r="G225">
        <f t="shared" si="7"/>
        <v>25489.39</v>
      </c>
      <c r="H225">
        <f t="shared" si="5"/>
        <v>49633.128634999994</v>
      </c>
      <c r="I225">
        <f t="shared" si="8"/>
        <v>17338.899999999998</v>
      </c>
      <c r="K225" s="2">
        <f t="shared" si="9"/>
        <v>35582</v>
      </c>
      <c r="L225" s="1">
        <f t="shared" si="10"/>
        <v>178.85220307824005</v>
      </c>
      <c r="M225" s="1">
        <f t="shared" si="11"/>
        <v>113.98084501282469</v>
      </c>
      <c r="N225" s="1">
        <f t="shared" si="12"/>
        <v>159.79394886940003</v>
      </c>
    </row>
    <row r="226" spans="1:14" ht="12.75">
      <c r="A226" s="2">
        <v>35612</v>
      </c>
      <c r="B226">
        <v>2357.72</v>
      </c>
      <c r="C226">
        <v>5238.795799</v>
      </c>
      <c r="D226">
        <v>1448.9</v>
      </c>
      <c r="F226" s="2">
        <v>35612</v>
      </c>
      <c r="G226">
        <f t="shared" si="7"/>
        <v>25621.9</v>
      </c>
      <c r="H226">
        <f t="shared" si="5"/>
        <v>50412.98192599999</v>
      </c>
      <c r="I226">
        <f t="shared" si="8"/>
        <v>17292</v>
      </c>
      <c r="K226" s="2">
        <f t="shared" si="9"/>
        <v>35612</v>
      </c>
      <c r="L226" s="1">
        <f t="shared" si="10"/>
        <v>179.78199015552588</v>
      </c>
      <c r="M226" s="1">
        <f t="shared" si="11"/>
        <v>115.77175240751852</v>
      </c>
      <c r="N226" s="1">
        <f t="shared" si="12"/>
        <v>159.3617221305657</v>
      </c>
    </row>
    <row r="227" spans="1:14" ht="12.75">
      <c r="A227" s="2">
        <v>35643</v>
      </c>
      <c r="B227">
        <v>2356.22</v>
      </c>
      <c r="C227">
        <v>5074.799308</v>
      </c>
      <c r="D227">
        <v>1321.7</v>
      </c>
      <c r="F227" s="2">
        <v>35643</v>
      </c>
      <c r="G227">
        <f t="shared" si="7"/>
        <v>25708.05</v>
      </c>
      <c r="H227">
        <f aca="true" t="shared" si="13" ref="H227:H258">+SUM(C216:C227)</f>
        <v>51106.92376</v>
      </c>
      <c r="I227">
        <f t="shared" si="8"/>
        <v>17379.3</v>
      </c>
      <c r="K227" s="2">
        <f t="shared" si="9"/>
        <v>35643</v>
      </c>
      <c r="L227" s="1">
        <f t="shared" si="10"/>
        <v>180.38648156529246</v>
      </c>
      <c r="M227" s="1">
        <f t="shared" si="11"/>
        <v>117.36536697110445</v>
      </c>
      <c r="N227" s="1">
        <f t="shared" si="12"/>
        <v>160.1662721156454</v>
      </c>
    </row>
    <row r="228" spans="1:14" ht="12.75">
      <c r="A228" s="2">
        <v>35674</v>
      </c>
      <c r="B228">
        <v>2276.58</v>
      </c>
      <c r="C228">
        <v>4588.31102999999</v>
      </c>
      <c r="D228">
        <v>1333.5</v>
      </c>
      <c r="F228" s="2">
        <v>35674</v>
      </c>
      <c r="G228">
        <f t="shared" si="7"/>
        <v>26041.370000000003</v>
      </c>
      <c r="H228">
        <f t="shared" si="13"/>
        <v>51579.99532299998</v>
      </c>
      <c r="I228">
        <f t="shared" si="8"/>
        <v>17566.800000000003</v>
      </c>
      <c r="K228" s="2">
        <f t="shared" si="9"/>
        <v>35674</v>
      </c>
      <c r="L228" s="1">
        <f t="shared" si="10"/>
        <v>182.72529847421177</v>
      </c>
      <c r="M228" s="1">
        <f t="shared" si="11"/>
        <v>118.45176023272631</v>
      </c>
      <c r="N228" s="1">
        <f t="shared" si="12"/>
        <v>161.89425747878914</v>
      </c>
    </row>
    <row r="229" spans="1:14" ht="12.75">
      <c r="A229" s="2">
        <v>35704</v>
      </c>
      <c r="B229">
        <v>2373.95</v>
      </c>
      <c r="C229">
        <v>4793.012347</v>
      </c>
      <c r="D229">
        <v>1595.9</v>
      </c>
      <c r="F229" s="2">
        <v>35704</v>
      </c>
      <c r="G229">
        <f t="shared" si="7"/>
        <v>26341.55</v>
      </c>
      <c r="H229">
        <f t="shared" si="13"/>
        <v>52185.08030999999</v>
      </c>
      <c r="I229">
        <f t="shared" si="8"/>
        <v>17868.7</v>
      </c>
      <c r="K229" s="2">
        <f t="shared" si="9"/>
        <v>35704</v>
      </c>
      <c r="L229" s="1">
        <f t="shared" si="10"/>
        <v>184.8315809046672</v>
      </c>
      <c r="M229" s="1">
        <f t="shared" si="11"/>
        <v>119.84131797408943</v>
      </c>
      <c r="N229" s="1">
        <f t="shared" si="12"/>
        <v>164.67654431149893</v>
      </c>
    </row>
    <row r="230" spans="1:14" ht="12.75">
      <c r="A230" s="2">
        <v>35735</v>
      </c>
      <c r="B230">
        <v>2022.44</v>
      </c>
      <c r="C230">
        <v>3975.930433</v>
      </c>
      <c r="D230">
        <v>1235</v>
      </c>
      <c r="F230" s="2">
        <v>35735</v>
      </c>
      <c r="G230">
        <f t="shared" si="7"/>
        <v>26445.629999999997</v>
      </c>
      <c r="H230">
        <f t="shared" si="13"/>
        <v>52249.451883999995</v>
      </c>
      <c r="I230">
        <f t="shared" si="8"/>
        <v>17831.9</v>
      </c>
      <c r="K230" s="2">
        <f t="shared" si="9"/>
        <v>35735</v>
      </c>
      <c r="L230" s="1">
        <f t="shared" si="10"/>
        <v>185.5618823083643</v>
      </c>
      <c r="M230" s="1">
        <f t="shared" si="11"/>
        <v>119.98914517340388</v>
      </c>
      <c r="N230" s="1">
        <f t="shared" si="12"/>
        <v>164.3373983842259</v>
      </c>
    </row>
    <row r="231" spans="1:14" ht="12.75">
      <c r="A231" s="2">
        <v>35765</v>
      </c>
      <c r="B231">
        <v>2021.7</v>
      </c>
      <c r="C231">
        <v>4534.287266</v>
      </c>
      <c r="D231">
        <v>1359.9</v>
      </c>
      <c r="F231" s="2">
        <v>35765</v>
      </c>
      <c r="G231">
        <f t="shared" si="7"/>
        <v>26430.87</v>
      </c>
      <c r="H231">
        <f t="shared" si="13"/>
        <v>52994.34052699999</v>
      </c>
      <c r="I231">
        <f t="shared" si="8"/>
        <v>17870.300000000003</v>
      </c>
      <c r="K231" s="2">
        <f t="shared" si="9"/>
        <v>35765</v>
      </c>
      <c r="L231" s="1">
        <f t="shared" si="10"/>
        <v>185.45831535295915</v>
      </c>
      <c r="M231" s="1">
        <f t="shared" si="11"/>
        <v>121.69975740568869</v>
      </c>
      <c r="N231" s="1">
        <f t="shared" si="12"/>
        <v>164.69128978659776</v>
      </c>
    </row>
    <row r="232" spans="1:14" ht="12.75">
      <c r="A232" s="2">
        <v>35796</v>
      </c>
      <c r="B232">
        <v>1767.17</v>
      </c>
      <c r="C232">
        <v>3916.86109</v>
      </c>
      <c r="D232">
        <v>1316.3</v>
      </c>
      <c r="F232" s="2">
        <v>35796</v>
      </c>
      <c r="G232">
        <f t="shared" si="7"/>
        <v>26303.269999999997</v>
      </c>
      <c r="H232">
        <f t="shared" si="13"/>
        <v>53226.61528799999</v>
      </c>
      <c r="I232">
        <f t="shared" si="8"/>
        <v>17542.7</v>
      </c>
      <c r="K232" s="2">
        <f t="shared" si="9"/>
        <v>35796</v>
      </c>
      <c r="L232" s="1">
        <f t="shared" si="10"/>
        <v>184.56298042682775</v>
      </c>
      <c r="M232" s="1">
        <f t="shared" si="11"/>
        <v>122.23316874327787</v>
      </c>
      <c r="N232" s="1">
        <f t="shared" si="12"/>
        <v>161.67215376011305</v>
      </c>
    </row>
    <row r="233" spans="1:14" ht="12.75">
      <c r="A233" s="2">
        <v>35827</v>
      </c>
      <c r="B233">
        <v>1883.43</v>
      </c>
      <c r="C233">
        <v>3715.926053</v>
      </c>
      <c r="D233">
        <v>1331.8</v>
      </c>
      <c r="F233" s="2">
        <v>35827</v>
      </c>
      <c r="G233">
        <f t="shared" si="7"/>
        <v>26302.299999999996</v>
      </c>
      <c r="H233">
        <f t="shared" si="13"/>
        <v>53796.296704</v>
      </c>
      <c r="I233">
        <f t="shared" si="8"/>
        <v>17321.5</v>
      </c>
      <c r="K233" s="2">
        <f t="shared" si="9"/>
        <v>35827</v>
      </c>
      <c r="L233" s="1">
        <f t="shared" si="10"/>
        <v>184.5561741973736</v>
      </c>
      <c r="M233" s="1">
        <f t="shared" si="11"/>
        <v>123.54142335002041</v>
      </c>
      <c r="N233" s="1">
        <f t="shared" si="12"/>
        <v>159.6335918277003</v>
      </c>
    </row>
    <row r="234" spans="1:14" ht="12.75">
      <c r="A234" s="2">
        <v>35855</v>
      </c>
      <c r="B234">
        <v>2239.5</v>
      </c>
      <c r="C234">
        <v>4273.985367</v>
      </c>
      <c r="D234">
        <v>1676.4</v>
      </c>
      <c r="F234" s="2">
        <v>35855</v>
      </c>
      <c r="G234">
        <f t="shared" si="7"/>
        <v>26547.119999999995</v>
      </c>
      <c r="H234">
        <f t="shared" si="13"/>
        <v>54244.149289</v>
      </c>
      <c r="I234">
        <f t="shared" si="8"/>
        <v>17238.8</v>
      </c>
      <c r="K234" s="2">
        <f t="shared" si="9"/>
        <v>35855</v>
      </c>
      <c r="L234" s="1">
        <f t="shared" si="10"/>
        <v>186.27401037774573</v>
      </c>
      <c r="M234" s="1">
        <f t="shared" si="11"/>
        <v>124.56990205936943</v>
      </c>
      <c r="N234" s="1">
        <f t="shared" si="12"/>
        <v>158.8714350835297</v>
      </c>
    </row>
    <row r="235" spans="1:14" ht="12.75">
      <c r="A235" s="2">
        <v>35886</v>
      </c>
      <c r="B235">
        <v>2489.8</v>
      </c>
      <c r="C235">
        <v>4576.580125</v>
      </c>
      <c r="D235">
        <v>1631.8</v>
      </c>
      <c r="F235" s="2">
        <v>35886</v>
      </c>
      <c r="G235">
        <f t="shared" si="7"/>
        <v>26616.679999999997</v>
      </c>
      <c r="H235">
        <f t="shared" si="13"/>
        <v>54191.90822599999</v>
      </c>
      <c r="I235">
        <f t="shared" si="8"/>
        <v>17121.699999999997</v>
      </c>
      <c r="K235" s="2">
        <f t="shared" si="9"/>
        <v>35886</v>
      </c>
      <c r="L235" s="1">
        <f t="shared" si="10"/>
        <v>186.76209421365243</v>
      </c>
      <c r="M235" s="1">
        <f t="shared" si="11"/>
        <v>124.44993217899179</v>
      </c>
      <c r="N235" s="1">
        <f t="shared" si="12"/>
        <v>157.79225062473435</v>
      </c>
    </row>
    <row r="236" spans="1:14" ht="12.75">
      <c r="A236" s="2">
        <v>35916</v>
      </c>
      <c r="B236">
        <v>2571.81</v>
      </c>
      <c r="C236">
        <v>4611.933252</v>
      </c>
      <c r="D236">
        <v>1338.9</v>
      </c>
      <c r="F236" s="2">
        <v>35916</v>
      </c>
      <c r="G236">
        <f t="shared" si="7"/>
        <v>26625.510000000002</v>
      </c>
      <c r="H236">
        <f t="shared" si="13"/>
        <v>54144.882971</v>
      </c>
      <c r="I236">
        <f t="shared" si="8"/>
        <v>17033.3</v>
      </c>
      <c r="K236" s="2">
        <f t="shared" si="9"/>
        <v>35916</v>
      </c>
      <c r="L236" s="1">
        <f t="shared" si="10"/>
        <v>186.82405195187928</v>
      </c>
      <c r="M236" s="1">
        <f t="shared" si="11"/>
        <v>124.34194022987933</v>
      </c>
      <c r="N236" s="1">
        <f t="shared" si="12"/>
        <v>156.9775631255242</v>
      </c>
    </row>
    <row r="237" spans="1:14" ht="12.75">
      <c r="A237" s="2">
        <v>35947</v>
      </c>
      <c r="B237">
        <v>2624.46</v>
      </c>
      <c r="C237">
        <v>4886.364504</v>
      </c>
      <c r="D237">
        <v>1353</v>
      </c>
      <c r="F237" s="2">
        <v>35947</v>
      </c>
      <c r="G237">
        <f t="shared" si="7"/>
        <v>26984.78</v>
      </c>
      <c r="H237">
        <f t="shared" si="13"/>
        <v>54186.78657399999</v>
      </c>
      <c r="I237">
        <f t="shared" si="8"/>
        <v>16943.1</v>
      </c>
      <c r="K237" s="2">
        <f t="shared" si="9"/>
        <v>35947</v>
      </c>
      <c r="L237" s="1">
        <f t="shared" si="10"/>
        <v>189.34495304052513</v>
      </c>
      <c r="M237" s="1">
        <f t="shared" si="11"/>
        <v>124.43817047387915</v>
      </c>
      <c r="N237" s="1">
        <f t="shared" si="12"/>
        <v>156.14628696682786</v>
      </c>
    </row>
    <row r="238" spans="1:14" ht="12.75">
      <c r="A238" s="2">
        <v>35977</v>
      </c>
      <c r="B238">
        <v>2362.12</v>
      </c>
      <c r="C238">
        <v>4970.110086</v>
      </c>
      <c r="D238">
        <v>1349</v>
      </c>
      <c r="F238" s="2">
        <v>35977</v>
      </c>
      <c r="G238">
        <f t="shared" si="7"/>
        <v>26989.179999999997</v>
      </c>
      <c r="H238">
        <f t="shared" si="13"/>
        <v>53918.100860999984</v>
      </c>
      <c r="I238">
        <f t="shared" si="8"/>
        <v>16843.199999999997</v>
      </c>
      <c r="K238" s="2">
        <f t="shared" si="9"/>
        <v>35977</v>
      </c>
      <c r="L238" s="1">
        <f t="shared" si="10"/>
        <v>189.37582665866756</v>
      </c>
      <c r="M238" s="1">
        <f t="shared" si="11"/>
        <v>123.82114258438564</v>
      </c>
      <c r="N238" s="1">
        <f t="shared" si="12"/>
        <v>155.22561636534488</v>
      </c>
    </row>
    <row r="239" spans="1:14" ht="12.75">
      <c r="A239" s="2">
        <v>36008</v>
      </c>
      <c r="B239">
        <v>2367.29</v>
      </c>
      <c r="C239">
        <v>3985.621684</v>
      </c>
      <c r="D239">
        <v>1247.6</v>
      </c>
      <c r="F239" s="2">
        <v>36008</v>
      </c>
      <c r="G239">
        <f t="shared" si="7"/>
        <v>27000.25</v>
      </c>
      <c r="H239">
        <f t="shared" si="13"/>
        <v>52828.92323699999</v>
      </c>
      <c r="I239">
        <f t="shared" si="8"/>
        <v>16769.1</v>
      </c>
      <c r="K239" s="2">
        <f t="shared" si="9"/>
        <v>36008</v>
      </c>
      <c r="L239" s="1">
        <f t="shared" si="10"/>
        <v>189.45350187522146</v>
      </c>
      <c r="M239" s="1">
        <f t="shared" si="11"/>
        <v>121.31988204798986</v>
      </c>
      <c r="N239" s="1">
        <f t="shared" si="12"/>
        <v>154.5427165498305</v>
      </c>
    </row>
    <row r="240" spans="1:14" ht="12.75">
      <c r="A240" s="2">
        <v>36039</v>
      </c>
      <c r="B240">
        <v>2297.69</v>
      </c>
      <c r="C240">
        <v>4538.094015</v>
      </c>
      <c r="D240">
        <v>1211.4</v>
      </c>
      <c r="F240" s="2">
        <v>36039</v>
      </c>
      <c r="G240">
        <f t="shared" si="7"/>
        <v>27021.359999999997</v>
      </c>
      <c r="H240">
        <f t="shared" si="13"/>
        <v>52778.706222</v>
      </c>
      <c r="I240">
        <f t="shared" si="8"/>
        <v>16647</v>
      </c>
      <c r="K240" s="2">
        <f t="shared" si="9"/>
        <v>36039</v>
      </c>
      <c r="L240" s="1">
        <f t="shared" si="10"/>
        <v>189.6016250749913</v>
      </c>
      <c r="M240" s="1">
        <f t="shared" si="11"/>
        <v>121.20456032717286</v>
      </c>
      <c r="N240" s="1">
        <f t="shared" si="12"/>
        <v>153.41745248135132</v>
      </c>
    </row>
    <row r="241" spans="1:14" ht="12.75">
      <c r="A241" s="2">
        <v>36069</v>
      </c>
      <c r="B241">
        <v>2015.44</v>
      </c>
      <c r="C241">
        <v>4016.893914</v>
      </c>
      <c r="D241">
        <v>1244.6</v>
      </c>
      <c r="F241" s="2">
        <v>36069</v>
      </c>
      <c r="G241">
        <f t="shared" si="7"/>
        <v>26662.85</v>
      </c>
      <c r="H241">
        <f t="shared" si="13"/>
        <v>52002.587789000005</v>
      </c>
      <c r="I241">
        <f t="shared" si="8"/>
        <v>16295.699999999999</v>
      </c>
      <c r="K241" s="2">
        <f t="shared" si="9"/>
        <v>36069</v>
      </c>
      <c r="L241" s="1">
        <f t="shared" si="10"/>
        <v>187.0860567022064</v>
      </c>
      <c r="M241" s="1">
        <f t="shared" si="11"/>
        <v>119.42222991085114</v>
      </c>
      <c r="N241" s="1">
        <f t="shared" si="12"/>
        <v>150.17989910496524</v>
      </c>
    </row>
    <row r="242" spans="1:14" ht="12.75">
      <c r="A242" s="2">
        <v>36100</v>
      </c>
      <c r="B242">
        <v>1884.36</v>
      </c>
      <c r="C242">
        <v>3703.50456</v>
      </c>
      <c r="D242">
        <v>1241.5</v>
      </c>
      <c r="F242" s="2">
        <v>36100</v>
      </c>
      <c r="G242">
        <f t="shared" si="7"/>
        <v>26524.769999999997</v>
      </c>
      <c r="H242">
        <f t="shared" si="13"/>
        <v>51730.161916000005</v>
      </c>
      <c r="I242">
        <f t="shared" si="8"/>
        <v>16302.2</v>
      </c>
      <c r="K242" s="2">
        <f t="shared" si="9"/>
        <v>36100</v>
      </c>
      <c r="L242" s="1">
        <f t="shared" si="10"/>
        <v>186.11718643104481</v>
      </c>
      <c r="M242" s="1">
        <f t="shared" si="11"/>
        <v>118.79661286711718</v>
      </c>
      <c r="N242" s="1">
        <f t="shared" si="12"/>
        <v>150.23980259755425</v>
      </c>
    </row>
    <row r="243" spans="1:14" ht="12.75">
      <c r="A243" s="2">
        <v>36130</v>
      </c>
      <c r="B243">
        <v>1930.63</v>
      </c>
      <c r="C243">
        <v>3943.986895</v>
      </c>
      <c r="D243">
        <v>1380.5</v>
      </c>
      <c r="F243" s="2">
        <v>36130</v>
      </c>
      <c r="G243">
        <f t="shared" si="7"/>
        <v>26433.7</v>
      </c>
      <c r="H243">
        <f t="shared" si="13"/>
        <v>51139.86154500001</v>
      </c>
      <c r="I243">
        <f t="shared" si="8"/>
        <v>16322.800000000001</v>
      </c>
      <c r="K243" s="2">
        <f t="shared" si="9"/>
        <v>36130</v>
      </c>
      <c r="L243" s="1">
        <f t="shared" si="10"/>
        <v>185.47817270280987</v>
      </c>
      <c r="M243" s="1">
        <f t="shared" si="11"/>
        <v>117.44100750939815</v>
      </c>
      <c r="N243" s="1">
        <f t="shared" si="12"/>
        <v>150.42965058945163</v>
      </c>
    </row>
    <row r="244" spans="1:14" ht="12.75">
      <c r="A244" s="2">
        <v>36161</v>
      </c>
      <c r="B244">
        <v>1543.5</v>
      </c>
      <c r="C244">
        <v>2949.154776</v>
      </c>
      <c r="D244">
        <v>1368</v>
      </c>
      <c r="F244" s="2">
        <v>36161</v>
      </c>
      <c r="G244">
        <f t="shared" si="7"/>
        <v>26210.03</v>
      </c>
      <c r="H244">
        <f t="shared" si="13"/>
        <v>50172.15523100001</v>
      </c>
      <c r="I244">
        <f t="shared" si="8"/>
        <v>16374.5</v>
      </c>
      <c r="K244" s="2">
        <f t="shared" si="9"/>
        <v>36161</v>
      </c>
      <c r="L244" s="1">
        <f t="shared" si="10"/>
        <v>183.90874039146343</v>
      </c>
      <c r="M244" s="1">
        <f t="shared" si="11"/>
        <v>115.218701835196</v>
      </c>
      <c r="N244" s="1">
        <f t="shared" si="12"/>
        <v>150.90611375358247</v>
      </c>
    </row>
    <row r="245" spans="1:14" ht="12.75">
      <c r="A245" s="2">
        <v>36192</v>
      </c>
      <c r="B245">
        <v>1523.9</v>
      </c>
      <c r="C245">
        <v>3266.867013</v>
      </c>
      <c r="D245">
        <v>1317.7</v>
      </c>
      <c r="F245" s="2">
        <v>36192</v>
      </c>
      <c r="G245">
        <f t="shared" si="7"/>
        <v>25850.5</v>
      </c>
      <c r="H245">
        <f t="shared" si="13"/>
        <v>49723.09619100001</v>
      </c>
      <c r="I245">
        <f t="shared" si="8"/>
        <v>16360.400000000001</v>
      </c>
      <c r="K245" s="2">
        <f t="shared" si="9"/>
        <v>36192</v>
      </c>
      <c r="L245" s="1">
        <f t="shared" si="10"/>
        <v>181.38601495265462</v>
      </c>
      <c r="M245" s="1">
        <f t="shared" si="11"/>
        <v>114.1874525416797</v>
      </c>
      <c r="N245" s="1">
        <f t="shared" si="12"/>
        <v>150.77616925427407</v>
      </c>
    </row>
    <row r="246" spans="1:14" ht="12.75">
      <c r="A246" s="2">
        <v>36220</v>
      </c>
      <c r="B246">
        <v>1997.6</v>
      </c>
      <c r="C246">
        <v>3829.412981</v>
      </c>
      <c r="D246">
        <v>1665</v>
      </c>
      <c r="F246" s="2">
        <v>36220</v>
      </c>
      <c r="G246">
        <f t="shared" si="7"/>
        <v>25608.600000000002</v>
      </c>
      <c r="H246">
        <f t="shared" si="13"/>
        <v>49278.52380500001</v>
      </c>
      <c r="I246">
        <f t="shared" si="8"/>
        <v>16349</v>
      </c>
      <c r="K246" s="2">
        <f t="shared" si="9"/>
        <v>36220</v>
      </c>
      <c r="L246" s="1">
        <f t="shared" si="10"/>
        <v>179.6886676279589</v>
      </c>
      <c r="M246" s="1">
        <f t="shared" si="11"/>
        <v>113.16650670128561</v>
      </c>
      <c r="N246" s="1">
        <f t="shared" si="12"/>
        <v>150.67110774419493</v>
      </c>
    </row>
    <row r="247" spans="1:14" ht="12.75">
      <c r="A247" s="2">
        <v>36251</v>
      </c>
      <c r="B247">
        <v>2034.3</v>
      </c>
      <c r="C247">
        <v>3706.75086999999</v>
      </c>
      <c r="D247">
        <v>1509</v>
      </c>
      <c r="F247" s="2">
        <v>36251</v>
      </c>
      <c r="G247">
        <f t="shared" si="7"/>
        <v>25153.100000000002</v>
      </c>
      <c r="H247">
        <f t="shared" si="13"/>
        <v>48408.69455</v>
      </c>
      <c r="I247">
        <f t="shared" si="8"/>
        <v>16226.2</v>
      </c>
      <c r="K247" s="2">
        <f t="shared" si="9"/>
        <v>36251</v>
      </c>
      <c r="L247" s="1">
        <f t="shared" si="10"/>
        <v>176.4925464770746</v>
      </c>
      <c r="M247" s="1">
        <f t="shared" si="11"/>
        <v>111.16897246904172</v>
      </c>
      <c r="N247" s="1">
        <f t="shared" si="12"/>
        <v>149.53939253036</v>
      </c>
    </row>
    <row r="248" spans="1:14" ht="12.75">
      <c r="A248" s="2">
        <v>36281</v>
      </c>
      <c r="B248">
        <v>2219.8</v>
      </c>
      <c r="C248">
        <v>4386.46659699999</v>
      </c>
      <c r="D248">
        <v>1385.5</v>
      </c>
      <c r="F248" s="2">
        <v>36281</v>
      </c>
      <c r="G248">
        <f t="shared" si="7"/>
        <v>24801.09</v>
      </c>
      <c r="H248">
        <f t="shared" si="13"/>
        <v>48183.22789499999</v>
      </c>
      <c r="I248">
        <f t="shared" si="8"/>
        <v>16272.800000000001</v>
      </c>
      <c r="K248" s="2">
        <f t="shared" si="9"/>
        <v>36281</v>
      </c>
      <c r="L248" s="1">
        <f t="shared" si="10"/>
        <v>174.02258685836378</v>
      </c>
      <c r="M248" s="1">
        <f t="shared" si="11"/>
        <v>110.65119572262493</v>
      </c>
      <c r="N248" s="1">
        <f t="shared" si="12"/>
        <v>149.96885449261333</v>
      </c>
    </row>
    <row r="249" spans="1:14" ht="12.75">
      <c r="A249" s="2">
        <v>36312</v>
      </c>
      <c r="B249">
        <v>2129.4</v>
      </c>
      <c r="C249">
        <v>4312.612911</v>
      </c>
      <c r="D249">
        <v>1367.1</v>
      </c>
      <c r="F249" s="2">
        <v>36312</v>
      </c>
      <c r="G249">
        <f t="shared" si="7"/>
        <v>24306.030000000002</v>
      </c>
      <c r="H249">
        <f t="shared" si="13"/>
        <v>47609.47630199998</v>
      </c>
      <c r="I249">
        <f t="shared" si="8"/>
        <v>16286.900000000001</v>
      </c>
      <c r="K249" s="2">
        <f t="shared" si="9"/>
        <v>36312</v>
      </c>
      <c r="L249" s="1">
        <f t="shared" si="10"/>
        <v>170.54888381345322</v>
      </c>
      <c r="M249" s="1">
        <f t="shared" si="11"/>
        <v>109.33359408847207</v>
      </c>
      <c r="N249" s="1">
        <f t="shared" si="12"/>
        <v>150.09879899192174</v>
      </c>
    </row>
    <row r="250" spans="1:14" ht="12.75">
      <c r="A250" s="2">
        <v>36342</v>
      </c>
      <c r="B250">
        <v>1940.9</v>
      </c>
      <c r="C250">
        <v>4117.096889</v>
      </c>
      <c r="D250">
        <v>1337.5</v>
      </c>
      <c r="F250" s="2">
        <v>36342</v>
      </c>
      <c r="G250">
        <f t="shared" si="7"/>
        <v>23884.81</v>
      </c>
      <c r="H250">
        <f t="shared" si="13"/>
        <v>46756.46310499998</v>
      </c>
      <c r="I250">
        <f t="shared" si="8"/>
        <v>16275.400000000001</v>
      </c>
      <c r="K250" s="2">
        <f t="shared" si="9"/>
        <v>36342</v>
      </c>
      <c r="L250" s="1">
        <f t="shared" si="10"/>
        <v>167.59329621482425</v>
      </c>
      <c r="M250" s="1">
        <f t="shared" si="11"/>
        <v>107.37467737951027</v>
      </c>
      <c r="N250" s="1">
        <f t="shared" si="12"/>
        <v>149.9928158896489</v>
      </c>
    </row>
    <row r="251" spans="1:14" ht="12.75">
      <c r="A251" s="2">
        <v>36373</v>
      </c>
      <c r="B251">
        <v>2098.9</v>
      </c>
      <c r="C251">
        <v>4277.089174</v>
      </c>
      <c r="D251">
        <v>1286.7</v>
      </c>
      <c r="F251" s="2">
        <v>36373</v>
      </c>
      <c r="G251">
        <f t="shared" si="7"/>
        <v>23616.420000000002</v>
      </c>
      <c r="H251">
        <f t="shared" si="13"/>
        <v>47047.93059499998</v>
      </c>
      <c r="I251">
        <f t="shared" si="8"/>
        <v>16314.500000000002</v>
      </c>
      <c r="K251" s="2">
        <f t="shared" si="9"/>
        <v>36373</v>
      </c>
      <c r="L251" s="1">
        <f t="shared" si="10"/>
        <v>165.71007567544814</v>
      </c>
      <c r="M251" s="1">
        <f t="shared" si="11"/>
        <v>108.04402286946073</v>
      </c>
      <c r="N251" s="1">
        <f t="shared" si="12"/>
        <v>150.3531584373765</v>
      </c>
    </row>
    <row r="252" spans="1:14" ht="12.75">
      <c r="A252" s="2">
        <v>36404</v>
      </c>
      <c r="B252">
        <v>1897.6</v>
      </c>
      <c r="C252">
        <v>4187.087694</v>
      </c>
      <c r="D252">
        <v>1438.6</v>
      </c>
      <c r="F252" s="2">
        <v>36404</v>
      </c>
      <c r="G252">
        <f t="shared" si="7"/>
        <v>23216.33</v>
      </c>
      <c r="H252">
        <f t="shared" si="13"/>
        <v>46696.924273999975</v>
      </c>
      <c r="I252">
        <f t="shared" si="8"/>
        <v>16541.7</v>
      </c>
      <c r="K252" s="2">
        <f t="shared" si="9"/>
        <v>36404</v>
      </c>
      <c r="L252" s="1">
        <f t="shared" si="10"/>
        <v>162.90275161121696</v>
      </c>
      <c r="M252" s="1">
        <f t="shared" si="11"/>
        <v>107.23794841530652</v>
      </c>
      <c r="N252" s="1">
        <f t="shared" si="12"/>
        <v>152.4470159014098</v>
      </c>
    </row>
    <row r="253" spans="1:14" ht="12.75">
      <c r="A253" s="2">
        <v>36434</v>
      </c>
      <c r="B253">
        <v>1900.9</v>
      </c>
      <c r="C253">
        <v>4304.132509</v>
      </c>
      <c r="D253">
        <v>1424.4</v>
      </c>
      <c r="F253" s="2">
        <v>36434</v>
      </c>
      <c r="G253">
        <f t="shared" si="7"/>
        <v>23101.79</v>
      </c>
      <c r="H253">
        <f t="shared" si="13"/>
        <v>46984.162868999985</v>
      </c>
      <c r="I253">
        <f t="shared" si="8"/>
        <v>16721.500000000004</v>
      </c>
      <c r="K253" s="2">
        <f t="shared" si="9"/>
        <v>36434</v>
      </c>
      <c r="L253" s="1">
        <f t="shared" si="10"/>
        <v>162.09905519711754</v>
      </c>
      <c r="M253" s="1">
        <f t="shared" si="11"/>
        <v>107.89758238718774</v>
      </c>
      <c r="N253" s="1">
        <f t="shared" si="12"/>
        <v>154.10403866564047</v>
      </c>
    </row>
    <row r="254" spans="1:14" ht="12.75">
      <c r="A254" s="2">
        <v>36465</v>
      </c>
      <c r="B254">
        <v>1965.4</v>
      </c>
      <c r="C254">
        <v>4001.797406</v>
      </c>
      <c r="D254">
        <v>1447.7</v>
      </c>
      <c r="F254" s="2">
        <v>36465</v>
      </c>
      <c r="G254">
        <f t="shared" si="7"/>
        <v>23182.83</v>
      </c>
      <c r="H254">
        <f t="shared" si="13"/>
        <v>47282.45571499998</v>
      </c>
      <c r="I254">
        <f t="shared" si="8"/>
        <v>16927.7</v>
      </c>
      <c r="K254" s="2">
        <f t="shared" si="9"/>
        <v>36465</v>
      </c>
      <c r="L254" s="1">
        <f t="shared" si="10"/>
        <v>162.6676911094505</v>
      </c>
      <c r="M254" s="1">
        <f t="shared" si="11"/>
        <v>108.5826020823674</v>
      </c>
      <c r="N254" s="1">
        <f t="shared" si="12"/>
        <v>156.00436176900166</v>
      </c>
    </row>
    <row r="255" spans="1:14" ht="12.75">
      <c r="A255" s="2">
        <v>36495</v>
      </c>
      <c r="B255">
        <v>2055.8</v>
      </c>
      <c r="C255">
        <v>4672.975214</v>
      </c>
      <c r="D255">
        <v>1615.2</v>
      </c>
      <c r="F255" s="2">
        <v>36495</v>
      </c>
      <c r="G255">
        <f t="shared" si="7"/>
        <v>23308</v>
      </c>
      <c r="H255">
        <f t="shared" si="13"/>
        <v>48011.44403399998</v>
      </c>
      <c r="I255">
        <f t="shared" si="8"/>
        <v>17162.4</v>
      </c>
      <c r="K255" s="2">
        <f t="shared" si="9"/>
        <v>36495</v>
      </c>
      <c r="L255" s="1">
        <f t="shared" si="10"/>
        <v>163.54597537828954</v>
      </c>
      <c r="M255" s="1">
        <f t="shared" si="11"/>
        <v>110.25669974433715</v>
      </c>
      <c r="N255" s="1">
        <f t="shared" si="12"/>
        <v>158.16733864756077</v>
      </c>
    </row>
    <row r="256" spans="1:14" ht="12.75">
      <c r="A256" s="2">
        <v>36526</v>
      </c>
      <c r="B256">
        <v>1768.2</v>
      </c>
      <c r="C256">
        <v>3452.94153999999</v>
      </c>
      <c r="D256">
        <v>1639.4</v>
      </c>
      <c r="F256" s="2">
        <v>36526</v>
      </c>
      <c r="G256">
        <f t="shared" si="7"/>
        <v>23532.7</v>
      </c>
      <c r="H256">
        <f t="shared" si="13"/>
        <v>48515.230797999975</v>
      </c>
      <c r="I256">
        <f t="shared" si="8"/>
        <v>17433.800000000003</v>
      </c>
      <c r="K256" s="2">
        <f t="shared" si="9"/>
        <v>36526</v>
      </c>
      <c r="L256" s="1">
        <f t="shared" si="10"/>
        <v>165.12263492297384</v>
      </c>
      <c r="M256" s="1">
        <f t="shared" si="11"/>
        <v>111.41362945330786</v>
      </c>
      <c r="N256" s="1">
        <f t="shared" si="12"/>
        <v>160.6685398611992</v>
      </c>
    </row>
    <row r="257" spans="1:14" ht="12.75">
      <c r="A257" s="2">
        <v>36557</v>
      </c>
      <c r="B257">
        <v>1783.3</v>
      </c>
      <c r="C257">
        <v>4123.496601</v>
      </c>
      <c r="D257">
        <v>1546.7</v>
      </c>
      <c r="F257" s="2">
        <v>36557</v>
      </c>
      <c r="G257">
        <f t="shared" si="7"/>
        <v>23792.1</v>
      </c>
      <c r="H257">
        <f t="shared" si="13"/>
        <v>49371.86038599997</v>
      </c>
      <c r="I257">
        <f t="shared" si="8"/>
        <v>17662.800000000003</v>
      </c>
      <c r="K257" s="2">
        <f t="shared" si="9"/>
        <v>36557</v>
      </c>
      <c r="L257" s="1">
        <f t="shared" si="10"/>
        <v>166.94277504709981</v>
      </c>
      <c r="M257" s="1">
        <f t="shared" si="11"/>
        <v>113.38085108507852</v>
      </c>
      <c r="N257" s="1">
        <f t="shared" si="12"/>
        <v>162.7789859847187</v>
      </c>
    </row>
    <row r="258" spans="1:14" ht="12.75">
      <c r="A258" s="2">
        <v>36586</v>
      </c>
      <c r="B258">
        <v>2160.6</v>
      </c>
      <c r="C258">
        <v>4471.669346</v>
      </c>
      <c r="D258">
        <v>1925.6</v>
      </c>
      <c r="F258" s="2">
        <v>36586</v>
      </c>
      <c r="G258">
        <f t="shared" si="7"/>
        <v>23955.1</v>
      </c>
      <c r="H258">
        <f t="shared" si="13"/>
        <v>50014.11675099997</v>
      </c>
      <c r="I258">
        <f t="shared" si="8"/>
        <v>17923.4</v>
      </c>
      <c r="K258" s="2">
        <f t="shared" si="9"/>
        <v>36586</v>
      </c>
      <c r="L258" s="1">
        <f t="shared" si="10"/>
        <v>168.08650226465005</v>
      </c>
      <c r="M258" s="1">
        <f t="shared" si="11"/>
        <v>114.85577167160675</v>
      </c>
      <c r="N258" s="1">
        <f t="shared" si="12"/>
        <v>165.18065524144006</v>
      </c>
    </row>
    <row r="259" spans="1:14" ht="12.75">
      <c r="A259" s="2">
        <v>36617</v>
      </c>
      <c r="B259">
        <v>2324.7</v>
      </c>
      <c r="C259">
        <v>4181.446996</v>
      </c>
      <c r="D259">
        <v>1392.7</v>
      </c>
      <c r="F259" s="2">
        <v>36617</v>
      </c>
      <c r="G259">
        <f t="shared" si="7"/>
        <v>24245.5</v>
      </c>
      <c r="H259">
        <f aca="true" t="shared" si="14" ref="H259:H290">+SUM(C248:C259)</f>
        <v>50488.81287699998</v>
      </c>
      <c r="I259">
        <f t="shared" si="8"/>
        <v>17807.100000000002</v>
      </c>
      <c r="K259" s="2">
        <f t="shared" si="9"/>
        <v>36617</v>
      </c>
      <c r="L259" s="1">
        <f t="shared" si="10"/>
        <v>170.12416106205245</v>
      </c>
      <c r="M259" s="1">
        <f t="shared" si="11"/>
        <v>115.94589568864566</v>
      </c>
      <c r="N259" s="1">
        <f t="shared" si="12"/>
        <v>164.1088435201941</v>
      </c>
    </row>
    <row r="260" spans="1:14" ht="12.75">
      <c r="A260" s="2">
        <v>36647</v>
      </c>
      <c r="B260">
        <v>2600.3</v>
      </c>
      <c r="C260">
        <v>5062.75467099999</v>
      </c>
      <c r="D260">
        <v>1877.6</v>
      </c>
      <c r="F260" s="2">
        <v>36647</v>
      </c>
      <c r="G260">
        <f t="shared" si="7"/>
        <v>24626</v>
      </c>
      <c r="H260">
        <f t="shared" si="14"/>
        <v>51165.10095099998</v>
      </c>
      <c r="I260">
        <f t="shared" si="8"/>
        <v>18299.2</v>
      </c>
      <c r="K260" s="2">
        <f t="shared" si="9"/>
        <v>36647</v>
      </c>
      <c r="L260" s="1">
        <f t="shared" si="10"/>
        <v>172.79402735823572</v>
      </c>
      <c r="M260" s="1">
        <f t="shared" si="11"/>
        <v>117.4989689739001</v>
      </c>
      <c r="N260" s="1">
        <f t="shared" si="12"/>
        <v>168.64399870527689</v>
      </c>
    </row>
    <row r="261" spans="1:14" ht="12.75">
      <c r="A261" s="2">
        <v>36678</v>
      </c>
      <c r="B261">
        <v>2390.7</v>
      </c>
      <c r="C261">
        <v>4860.664368</v>
      </c>
      <c r="D261">
        <v>1382</v>
      </c>
      <c r="F261" s="2">
        <v>36678</v>
      </c>
      <c r="G261">
        <f t="shared" si="7"/>
        <v>24887.3</v>
      </c>
      <c r="H261">
        <f t="shared" si="14"/>
        <v>51713.15240799998</v>
      </c>
      <c r="I261">
        <f t="shared" si="8"/>
        <v>18314.100000000002</v>
      </c>
      <c r="K261" s="2">
        <f t="shared" si="9"/>
        <v>36678</v>
      </c>
      <c r="L261" s="1">
        <f t="shared" si="10"/>
        <v>174.62749927201412</v>
      </c>
      <c r="M261" s="1">
        <f t="shared" si="11"/>
        <v>118.75755109228221</v>
      </c>
      <c r="N261" s="1">
        <f t="shared" si="12"/>
        <v>168.7813159421347</v>
      </c>
    </row>
    <row r="262" spans="1:14" ht="12.75">
      <c r="A262" s="2">
        <v>36708</v>
      </c>
      <c r="B262">
        <v>2364.1</v>
      </c>
      <c r="C262">
        <v>5002.882284</v>
      </c>
      <c r="D262">
        <v>1692.8</v>
      </c>
      <c r="F262" s="2">
        <v>36708</v>
      </c>
      <c r="G262">
        <f t="shared" si="7"/>
        <v>25310.499999999996</v>
      </c>
      <c r="H262">
        <f t="shared" si="14"/>
        <v>52598.93780299997</v>
      </c>
      <c r="I262">
        <f t="shared" si="8"/>
        <v>18669.4</v>
      </c>
      <c r="K262" s="2">
        <f t="shared" si="9"/>
        <v>36708</v>
      </c>
      <c r="L262" s="1">
        <f t="shared" si="10"/>
        <v>177.59697999880711</v>
      </c>
      <c r="M262" s="1">
        <f t="shared" si="11"/>
        <v>120.79172807444654</v>
      </c>
      <c r="N262" s="1">
        <f t="shared" si="12"/>
        <v>172.05573300626784</v>
      </c>
    </row>
    <row r="263" spans="1:14" ht="12.75">
      <c r="A263" s="2">
        <v>36739</v>
      </c>
      <c r="B263">
        <v>2216.3</v>
      </c>
      <c r="C263">
        <v>5518.984495</v>
      </c>
      <c r="D263">
        <v>1716.9</v>
      </c>
      <c r="F263" s="2">
        <v>36739</v>
      </c>
      <c r="G263">
        <f t="shared" si="7"/>
        <v>25427.899999999998</v>
      </c>
      <c r="H263">
        <f t="shared" si="14"/>
        <v>53840.83312399997</v>
      </c>
      <c r="I263">
        <f t="shared" si="8"/>
        <v>19099.600000000002</v>
      </c>
      <c r="K263" s="2">
        <f t="shared" si="9"/>
        <v>36739</v>
      </c>
      <c r="L263" s="1">
        <f t="shared" si="10"/>
        <v>178.42074426469915</v>
      </c>
      <c r="M263" s="1">
        <f t="shared" si="11"/>
        <v>123.64369977153665</v>
      </c>
      <c r="N263" s="1">
        <f t="shared" si="12"/>
        <v>176.02042262346478</v>
      </c>
    </row>
    <row r="264" spans="1:14" ht="12.75">
      <c r="A264" s="2">
        <v>36770</v>
      </c>
      <c r="B264">
        <v>2158</v>
      </c>
      <c r="C264">
        <v>4724.178641</v>
      </c>
      <c r="D264">
        <v>1319.5</v>
      </c>
      <c r="F264" s="2">
        <v>36770</v>
      </c>
      <c r="G264">
        <f t="shared" si="7"/>
        <v>25688.3</v>
      </c>
      <c r="H264">
        <f t="shared" si="14"/>
        <v>54377.92407099997</v>
      </c>
      <c r="I264">
        <f t="shared" si="8"/>
        <v>18980.5</v>
      </c>
      <c r="K264" s="2">
        <f t="shared" si="9"/>
        <v>36770</v>
      </c>
      <c r="L264" s="1">
        <f t="shared" si="10"/>
        <v>180.24790112022117</v>
      </c>
      <c r="M264" s="1">
        <f t="shared" si="11"/>
        <v>124.87711143973902</v>
      </c>
      <c r="N264" s="1">
        <f t="shared" si="12"/>
        <v>174.92280632079587</v>
      </c>
    </row>
    <row r="265" spans="1:14" ht="12.75">
      <c r="A265" s="2">
        <v>36800</v>
      </c>
      <c r="B265">
        <v>2071.5</v>
      </c>
      <c r="C265">
        <v>4637.535168</v>
      </c>
      <c r="D265">
        <v>1717.3</v>
      </c>
      <c r="F265" s="2">
        <v>36800</v>
      </c>
      <c r="G265">
        <f t="shared" si="7"/>
        <v>25858.899999999998</v>
      </c>
      <c r="H265">
        <f t="shared" si="14"/>
        <v>54711.32672999997</v>
      </c>
      <c r="I265">
        <f t="shared" si="8"/>
        <v>19273.399999999998</v>
      </c>
      <c r="K265" s="2">
        <f t="shared" si="9"/>
        <v>36800</v>
      </c>
      <c r="L265" s="1">
        <f t="shared" si="10"/>
        <v>181.4449554963811</v>
      </c>
      <c r="M265" s="1">
        <f t="shared" si="11"/>
        <v>125.64275966396853</v>
      </c>
      <c r="N265" s="1">
        <f t="shared" si="12"/>
        <v>177.62214985607474</v>
      </c>
    </row>
    <row r="266" spans="1:14" ht="12.75">
      <c r="A266" s="2">
        <v>36831</v>
      </c>
      <c r="B266">
        <v>2146.9</v>
      </c>
      <c r="C266">
        <v>4390.488866</v>
      </c>
      <c r="D266">
        <v>1465.3</v>
      </c>
      <c r="F266" s="2">
        <v>36831</v>
      </c>
      <c r="G266">
        <f t="shared" si="7"/>
        <v>26040.399999999998</v>
      </c>
      <c r="H266">
        <f t="shared" si="14"/>
        <v>55100.01818999997</v>
      </c>
      <c r="I266">
        <f t="shared" si="8"/>
        <v>19290.999999999996</v>
      </c>
      <c r="K266" s="2">
        <f t="shared" si="9"/>
        <v>36831</v>
      </c>
      <c r="L266" s="1">
        <f t="shared" si="10"/>
        <v>182.7184922447576</v>
      </c>
      <c r="M266" s="1">
        <f t="shared" si="11"/>
        <v>126.53537679850126</v>
      </c>
      <c r="N266" s="1">
        <f t="shared" si="12"/>
        <v>177.78435008216184</v>
      </c>
    </row>
    <row r="267" spans="1:14" ht="12.75">
      <c r="A267" s="2">
        <v>36861</v>
      </c>
      <c r="B267">
        <v>2356.4</v>
      </c>
      <c r="C267">
        <v>4658.55235</v>
      </c>
      <c r="D267">
        <v>1534.5</v>
      </c>
      <c r="F267" s="2">
        <v>36861</v>
      </c>
      <c r="G267">
        <f t="shared" si="7"/>
        <v>26341.000000000004</v>
      </c>
      <c r="H267">
        <f t="shared" si="14"/>
        <v>55085.59532599997</v>
      </c>
      <c r="I267">
        <f t="shared" si="8"/>
        <v>19210.3</v>
      </c>
      <c r="K267" s="2">
        <f t="shared" si="9"/>
        <v>36861</v>
      </c>
      <c r="L267" s="1">
        <f t="shared" si="10"/>
        <v>184.8277217023994</v>
      </c>
      <c r="M267" s="1">
        <f t="shared" si="11"/>
        <v>126.50225516640926</v>
      </c>
      <c r="N267" s="1">
        <f t="shared" si="12"/>
        <v>177.04062518186478</v>
      </c>
    </row>
    <row r="268" spans="1:14" ht="12.75">
      <c r="A268" s="2">
        <v>36892</v>
      </c>
      <c r="B268">
        <v>2041.3</v>
      </c>
      <c r="C268">
        <v>4537.905454</v>
      </c>
      <c r="D268">
        <v>1809</v>
      </c>
      <c r="F268" s="2">
        <v>36892</v>
      </c>
      <c r="G268">
        <f t="shared" si="7"/>
        <v>26614.100000000002</v>
      </c>
      <c r="H268">
        <f t="shared" si="14"/>
        <v>56170.55923999998</v>
      </c>
      <c r="I268">
        <f t="shared" si="8"/>
        <v>19379.899999999998</v>
      </c>
      <c r="K268" s="2">
        <f t="shared" si="9"/>
        <v>36892</v>
      </c>
      <c r="L268" s="1">
        <f t="shared" si="10"/>
        <v>186.74399104665076</v>
      </c>
      <c r="M268" s="1">
        <f t="shared" si="11"/>
        <v>128.99383905658811</v>
      </c>
      <c r="N268" s="1">
        <f t="shared" si="12"/>
        <v>178.60364554234036</v>
      </c>
    </row>
    <row r="269" spans="1:14" ht="12.75">
      <c r="A269" s="2">
        <v>36923</v>
      </c>
      <c r="B269">
        <v>1843.3</v>
      </c>
      <c r="C269">
        <v>4083.022884</v>
      </c>
      <c r="D269">
        <v>1466.1</v>
      </c>
      <c r="F269" s="2">
        <v>36923</v>
      </c>
      <c r="G269">
        <f t="shared" si="7"/>
        <v>26674.100000000002</v>
      </c>
      <c r="H269">
        <f t="shared" si="14"/>
        <v>56130.08552299999</v>
      </c>
      <c r="I269">
        <f t="shared" si="8"/>
        <v>19299.299999999996</v>
      </c>
      <c r="K269" s="2">
        <f t="shared" si="9"/>
        <v>36923</v>
      </c>
      <c r="L269" s="1">
        <f t="shared" si="10"/>
        <v>187.16499493041158</v>
      </c>
      <c r="M269" s="1">
        <f t="shared" si="11"/>
        <v>128.90089249868737</v>
      </c>
      <c r="N269" s="1">
        <f t="shared" si="12"/>
        <v>177.86084223423697</v>
      </c>
    </row>
    <row r="270" spans="1:14" ht="12.75">
      <c r="A270" s="2">
        <v>36951</v>
      </c>
      <c r="B270">
        <v>2023.5</v>
      </c>
      <c r="C270">
        <v>5167.499613</v>
      </c>
      <c r="D270">
        <v>1766.1</v>
      </c>
      <c r="F270" s="2">
        <v>36951</v>
      </c>
      <c r="G270">
        <f t="shared" si="7"/>
        <v>26537</v>
      </c>
      <c r="H270">
        <f t="shared" si="14"/>
        <v>56825.91578999999</v>
      </c>
      <c r="I270">
        <f t="shared" si="8"/>
        <v>19139.799999999996</v>
      </c>
      <c r="K270" s="2">
        <f t="shared" si="9"/>
        <v>36951</v>
      </c>
      <c r="L270" s="1">
        <f t="shared" si="10"/>
        <v>186.20300105601808</v>
      </c>
      <c r="M270" s="1">
        <f t="shared" si="11"/>
        <v>130.49884378645348</v>
      </c>
      <c r="N270" s="1">
        <f t="shared" si="12"/>
        <v>176.39090268532271</v>
      </c>
    </row>
    <row r="271" spans="1:14" ht="12.75">
      <c r="A271" s="2">
        <v>36982</v>
      </c>
      <c r="B271">
        <v>2392</v>
      </c>
      <c r="C271">
        <v>4729.697668</v>
      </c>
      <c r="D271">
        <v>1775.8</v>
      </c>
      <c r="F271" s="2">
        <v>36982</v>
      </c>
      <c r="G271">
        <f t="shared" si="7"/>
        <v>26604.3</v>
      </c>
      <c r="H271">
        <f t="shared" si="14"/>
        <v>57374.16646199999</v>
      </c>
      <c r="I271">
        <f t="shared" si="8"/>
        <v>19522.899999999998</v>
      </c>
      <c r="K271" s="2">
        <f t="shared" si="9"/>
        <v>36982</v>
      </c>
      <c r="L271" s="1">
        <f t="shared" si="10"/>
        <v>186.67522707896978</v>
      </c>
      <c r="M271" s="1">
        <f t="shared" si="11"/>
        <v>131.75788339552102</v>
      </c>
      <c r="N271" s="1">
        <f t="shared" si="12"/>
        <v>179.92152237929798</v>
      </c>
    </row>
    <row r="272" spans="1:14" ht="12.75">
      <c r="A272" s="2">
        <v>37012</v>
      </c>
      <c r="B272">
        <v>2567.3</v>
      </c>
      <c r="C272">
        <v>5367.05375199999</v>
      </c>
      <c r="D272">
        <v>1633.3</v>
      </c>
      <c r="F272" s="2">
        <v>37012</v>
      </c>
      <c r="G272">
        <f t="shared" si="7"/>
        <v>26571.299999999996</v>
      </c>
      <c r="H272">
        <f t="shared" si="14"/>
        <v>57678.46554299999</v>
      </c>
      <c r="I272">
        <f t="shared" si="8"/>
        <v>19278.600000000002</v>
      </c>
      <c r="K272" s="2">
        <f t="shared" si="9"/>
        <v>37012</v>
      </c>
      <c r="L272" s="1">
        <f t="shared" si="10"/>
        <v>186.44367494290134</v>
      </c>
      <c r="M272" s="1">
        <f t="shared" si="11"/>
        <v>132.45669621153496</v>
      </c>
      <c r="N272" s="1">
        <f t="shared" si="12"/>
        <v>177.67007265014595</v>
      </c>
    </row>
    <row r="273" spans="1:14" ht="12.75">
      <c r="A273" s="2">
        <v>37043</v>
      </c>
      <c r="B273">
        <v>2544.9</v>
      </c>
      <c r="C273">
        <v>5041.980071</v>
      </c>
      <c r="D273">
        <v>1446.9</v>
      </c>
      <c r="F273" s="2">
        <v>37043</v>
      </c>
      <c r="G273">
        <f t="shared" si="7"/>
        <v>26725.5</v>
      </c>
      <c r="H273">
        <f t="shared" si="14"/>
        <v>57859.78124599999</v>
      </c>
      <c r="I273">
        <f t="shared" si="8"/>
        <v>19343.5</v>
      </c>
      <c r="K273" s="2">
        <f t="shared" si="9"/>
        <v>37043</v>
      </c>
      <c r="L273" s="1">
        <f t="shared" si="10"/>
        <v>187.52565492416667</v>
      </c>
      <c r="M273" s="1">
        <f t="shared" si="11"/>
        <v>132.87308175100023</v>
      </c>
      <c r="N273" s="1">
        <f t="shared" si="12"/>
        <v>178.26818598384207</v>
      </c>
    </row>
    <row r="274" spans="1:14" ht="12.75">
      <c r="A274" s="2">
        <v>37073</v>
      </c>
      <c r="B274">
        <v>2353</v>
      </c>
      <c r="C274">
        <v>4964.484598</v>
      </c>
      <c r="D274">
        <v>1372.3</v>
      </c>
      <c r="F274" s="2">
        <v>37073</v>
      </c>
      <c r="G274">
        <f t="shared" si="7"/>
        <v>26714.399999999998</v>
      </c>
      <c r="H274">
        <f t="shared" si="14"/>
        <v>57821.38355999999</v>
      </c>
      <c r="I274">
        <f t="shared" si="8"/>
        <v>19023</v>
      </c>
      <c r="K274" s="2">
        <f t="shared" si="9"/>
        <v>37073</v>
      </c>
      <c r="L274" s="1">
        <f t="shared" si="10"/>
        <v>187.4477692056709</v>
      </c>
      <c r="M274" s="1">
        <f t="shared" si="11"/>
        <v>132.78490272990723</v>
      </c>
      <c r="N274" s="1">
        <f t="shared" si="12"/>
        <v>175.31448300310842</v>
      </c>
    </row>
    <row r="275" spans="1:14" ht="12.75">
      <c r="A275" s="2">
        <v>37104</v>
      </c>
      <c r="B275">
        <v>2510</v>
      </c>
      <c r="C275">
        <v>5727.435747</v>
      </c>
      <c r="D275">
        <v>1560.5</v>
      </c>
      <c r="F275" s="2">
        <v>37104</v>
      </c>
      <c r="G275">
        <f aca="true" t="shared" si="15" ref="G275:G338">+SUM(B264:B275)</f>
        <v>27008.1</v>
      </c>
      <c r="H275">
        <f t="shared" si="14"/>
        <v>58029.834811999994</v>
      </c>
      <c r="I275">
        <f aca="true" t="shared" si="16" ref="I275:I338">+SUM(D264:D275)</f>
        <v>18866.6</v>
      </c>
      <c r="K275" s="2">
        <f t="shared" si="9"/>
        <v>37104</v>
      </c>
      <c r="L275" s="1">
        <f t="shared" si="10"/>
        <v>189.50858321668017</v>
      </c>
      <c r="M275" s="1">
        <f t="shared" si="11"/>
        <v>133.26360416381578</v>
      </c>
      <c r="N275" s="1">
        <f t="shared" si="12"/>
        <v>173.87311281219814</v>
      </c>
    </row>
    <row r="276" spans="1:14" ht="12.75">
      <c r="A276" s="2">
        <v>37135</v>
      </c>
      <c r="B276">
        <v>2192.2</v>
      </c>
      <c r="C276">
        <v>4754.965473</v>
      </c>
      <c r="D276">
        <v>1144.9</v>
      </c>
      <c r="F276" s="2">
        <v>37135</v>
      </c>
      <c r="G276">
        <f t="shared" si="15"/>
        <v>27042.3</v>
      </c>
      <c r="H276">
        <f t="shared" si="14"/>
        <v>58060.621644</v>
      </c>
      <c r="I276">
        <f t="shared" si="16"/>
        <v>18692</v>
      </c>
      <c r="K276" s="2">
        <f t="shared" si="9"/>
        <v>37135</v>
      </c>
      <c r="L276" s="1">
        <f t="shared" si="10"/>
        <v>189.74855543042383</v>
      </c>
      <c r="M276" s="1">
        <f t="shared" si="11"/>
        <v>133.33430510939658</v>
      </c>
      <c r="N276" s="1">
        <f t="shared" si="12"/>
        <v>172.26401284203874</v>
      </c>
    </row>
    <row r="277" spans="1:14" ht="12.75">
      <c r="A277" s="2">
        <v>37165</v>
      </c>
      <c r="B277">
        <v>2050.4</v>
      </c>
      <c r="C277">
        <v>5002.52866999999</v>
      </c>
      <c r="D277">
        <v>1594.4</v>
      </c>
      <c r="F277" s="2">
        <v>37165</v>
      </c>
      <c r="G277">
        <f t="shared" si="15"/>
        <v>27021.200000000004</v>
      </c>
      <c r="H277">
        <f t="shared" si="14"/>
        <v>58425.61514599999</v>
      </c>
      <c r="I277">
        <f t="shared" si="16"/>
        <v>18569.1</v>
      </c>
      <c r="K277" s="2">
        <f t="shared" si="9"/>
        <v>37165</v>
      </c>
      <c r="L277" s="1">
        <f t="shared" si="10"/>
        <v>189.600502397968</v>
      </c>
      <c r="M277" s="1">
        <f t="shared" si="11"/>
        <v>134.17250066398455</v>
      </c>
      <c r="N277" s="1">
        <f t="shared" si="12"/>
        <v>171.13137603601012</v>
      </c>
    </row>
    <row r="278" spans="1:14" ht="12.75">
      <c r="A278" s="2">
        <v>37196</v>
      </c>
      <c r="B278">
        <v>2070.3</v>
      </c>
      <c r="C278">
        <v>4500.259998</v>
      </c>
      <c r="D278">
        <v>1289.2</v>
      </c>
      <c r="F278" s="2">
        <v>37196</v>
      </c>
      <c r="G278">
        <f t="shared" si="15"/>
        <v>26944.6</v>
      </c>
      <c r="H278">
        <f t="shared" si="14"/>
        <v>58535.38627799999</v>
      </c>
      <c r="I278">
        <f t="shared" si="16"/>
        <v>18393</v>
      </c>
      <c r="K278" s="2">
        <f t="shared" si="9"/>
        <v>37196</v>
      </c>
      <c r="L278" s="1">
        <f t="shared" si="10"/>
        <v>189.0630207730333</v>
      </c>
      <c r="M278" s="1">
        <f t="shared" si="11"/>
        <v>134.42458645280084</v>
      </c>
      <c r="N278" s="1">
        <f t="shared" si="12"/>
        <v>169.50845218294558</v>
      </c>
    </row>
    <row r="279" spans="1:14" ht="12.75">
      <c r="A279" s="2">
        <v>37226</v>
      </c>
      <c r="B279">
        <v>1954</v>
      </c>
      <c r="C279">
        <v>4345.807967</v>
      </c>
      <c r="D279">
        <v>1413.5</v>
      </c>
      <c r="F279" s="2">
        <v>37226</v>
      </c>
      <c r="G279">
        <f t="shared" si="15"/>
        <v>26542.200000000004</v>
      </c>
      <c r="H279">
        <f t="shared" si="14"/>
        <v>58222.64189499999</v>
      </c>
      <c r="I279">
        <f t="shared" si="16"/>
        <v>18271.999999999996</v>
      </c>
      <c r="K279" s="2">
        <f aca="true" t="shared" si="17" ref="K279:K342">+F279</f>
        <v>37226</v>
      </c>
      <c r="L279" s="1">
        <f aca="true" t="shared" si="18" ref="L279:L342">+G279/(AVERAGE(G$184:G$195))*100</f>
        <v>186.2394880592774</v>
      </c>
      <c r="M279" s="1">
        <f aca="true" t="shared" si="19" ref="M279:M342">+H279/(AVERAGE(H$184:H$195))*100</f>
        <v>133.70637927892912</v>
      </c>
      <c r="N279" s="1">
        <f aca="true" t="shared" si="20" ref="N279:N342">+I279/(AVERAGE(I$184:I$195))*100</f>
        <v>168.39332562859678</v>
      </c>
    </row>
    <row r="280" spans="1:14" ht="12.75">
      <c r="A280" s="2">
        <v>37257</v>
      </c>
      <c r="B280">
        <v>1817.8</v>
      </c>
      <c r="C280">
        <v>3971.828775</v>
      </c>
      <c r="D280">
        <v>1688.9</v>
      </c>
      <c r="F280" s="2">
        <v>37257</v>
      </c>
      <c r="G280">
        <f t="shared" si="15"/>
        <v>26318.7</v>
      </c>
      <c r="H280">
        <f t="shared" si="14"/>
        <v>57656.56521599999</v>
      </c>
      <c r="I280">
        <f t="shared" si="16"/>
        <v>18151.9</v>
      </c>
      <c r="K280" s="2">
        <f t="shared" si="17"/>
        <v>37257</v>
      </c>
      <c r="L280" s="1">
        <f t="shared" si="18"/>
        <v>184.67124859226826</v>
      </c>
      <c r="M280" s="1">
        <f t="shared" si="19"/>
        <v>132.40640283196836</v>
      </c>
      <c r="N280" s="1">
        <f t="shared" si="20"/>
        <v>167.2864934039912</v>
      </c>
    </row>
    <row r="281" spans="1:14" ht="12.75">
      <c r="A281" s="2">
        <v>37288</v>
      </c>
      <c r="B281">
        <v>1781.9</v>
      </c>
      <c r="C281">
        <v>3658.349034</v>
      </c>
      <c r="D281">
        <v>1397.6</v>
      </c>
      <c r="F281" s="2">
        <v>37288</v>
      </c>
      <c r="G281">
        <f t="shared" si="15"/>
        <v>26257.300000000003</v>
      </c>
      <c r="H281">
        <f t="shared" si="14"/>
        <v>57231.89136599998</v>
      </c>
      <c r="I281">
        <f t="shared" si="16"/>
        <v>18083.4</v>
      </c>
      <c r="K281" s="2">
        <f t="shared" si="17"/>
        <v>37288</v>
      </c>
      <c r="L281" s="1">
        <f t="shared" si="18"/>
        <v>184.24042128455304</v>
      </c>
      <c r="M281" s="1">
        <f t="shared" si="19"/>
        <v>131.4311533240476</v>
      </c>
      <c r="N281" s="1">
        <f t="shared" si="20"/>
        <v>166.6552027513227</v>
      </c>
    </row>
    <row r="282" spans="1:14" ht="12.75">
      <c r="A282" s="2">
        <v>37316</v>
      </c>
      <c r="B282">
        <v>2112.3</v>
      </c>
      <c r="C282">
        <v>4260.412206</v>
      </c>
      <c r="D282">
        <v>1535.1</v>
      </c>
      <c r="F282" s="2">
        <v>37316</v>
      </c>
      <c r="G282">
        <f t="shared" si="15"/>
        <v>26346.100000000002</v>
      </c>
      <c r="H282">
        <f t="shared" si="14"/>
        <v>56324.80395899998</v>
      </c>
      <c r="I282">
        <f t="shared" si="16"/>
        <v>17852.4</v>
      </c>
      <c r="K282" s="2">
        <f t="shared" si="17"/>
        <v>37316</v>
      </c>
      <c r="L282" s="1">
        <f t="shared" si="18"/>
        <v>184.86350703251907</v>
      </c>
      <c r="M282" s="1">
        <f t="shared" si="19"/>
        <v>129.3480569730059</v>
      </c>
      <c r="N282" s="1">
        <f t="shared" si="20"/>
        <v>164.52632478392962</v>
      </c>
    </row>
    <row r="283" spans="1:14" ht="12.75">
      <c r="A283" s="2">
        <v>37347</v>
      </c>
      <c r="B283">
        <v>2181.6</v>
      </c>
      <c r="C283">
        <v>4641.399729</v>
      </c>
      <c r="D283">
        <v>1725.4</v>
      </c>
      <c r="F283" s="2">
        <v>37347</v>
      </c>
      <c r="G283">
        <f t="shared" si="15"/>
        <v>26135.7</v>
      </c>
      <c r="H283">
        <f t="shared" si="14"/>
        <v>56236.50601999998</v>
      </c>
      <c r="I283">
        <f t="shared" si="16"/>
        <v>17802</v>
      </c>
      <c r="K283" s="2">
        <f t="shared" si="17"/>
        <v>37347</v>
      </c>
      <c r="L283" s="1">
        <f t="shared" si="18"/>
        <v>183.38718674679774</v>
      </c>
      <c r="M283" s="1">
        <f t="shared" si="19"/>
        <v>129.14528366459484</v>
      </c>
      <c r="N283" s="1">
        <f t="shared" si="20"/>
        <v>164.0618423183166</v>
      </c>
    </row>
    <row r="284" spans="1:14" ht="12.75">
      <c r="A284" s="2">
        <v>37377</v>
      </c>
      <c r="B284">
        <v>2369.4</v>
      </c>
      <c r="C284">
        <v>4441.37954699999</v>
      </c>
      <c r="D284">
        <v>1519.5</v>
      </c>
      <c r="F284" s="2">
        <v>37377</v>
      </c>
      <c r="G284">
        <f t="shared" si="15"/>
        <v>25937.8</v>
      </c>
      <c r="H284">
        <f t="shared" si="14"/>
        <v>55310.831814999976</v>
      </c>
      <c r="I284">
        <f t="shared" si="16"/>
        <v>17688.2</v>
      </c>
      <c r="K284" s="2">
        <f t="shared" si="17"/>
        <v>37377</v>
      </c>
      <c r="L284" s="1">
        <f t="shared" si="18"/>
        <v>181.9985756035266</v>
      </c>
      <c r="M284" s="1">
        <f t="shared" si="19"/>
        <v>127.01950334418859</v>
      </c>
      <c r="N284" s="1">
        <f t="shared" si="20"/>
        <v>163.0130704019126</v>
      </c>
    </row>
    <row r="285" spans="1:14" ht="12.75">
      <c r="A285" s="2">
        <v>37408</v>
      </c>
      <c r="B285">
        <v>2226.4</v>
      </c>
      <c r="C285">
        <v>4078.559433</v>
      </c>
      <c r="D285">
        <v>1618.2</v>
      </c>
      <c r="F285" s="2">
        <v>37408</v>
      </c>
      <c r="G285">
        <f t="shared" si="15"/>
        <v>25619.300000000003</v>
      </c>
      <c r="H285">
        <f t="shared" si="14"/>
        <v>54347.41117699998</v>
      </c>
      <c r="I285">
        <f t="shared" si="16"/>
        <v>17859.5</v>
      </c>
      <c r="K285" s="2">
        <f t="shared" si="17"/>
        <v>37408</v>
      </c>
      <c r="L285" s="1">
        <f t="shared" si="18"/>
        <v>179.76374665389625</v>
      </c>
      <c r="M285" s="1">
        <f t="shared" si="19"/>
        <v>124.80703958375182</v>
      </c>
      <c r="N285" s="1">
        <f t="shared" si="20"/>
        <v>164.59175782968066</v>
      </c>
    </row>
    <row r="286" spans="1:14" ht="12.75">
      <c r="A286" s="2">
        <v>37438</v>
      </c>
      <c r="B286">
        <v>2244.5</v>
      </c>
      <c r="C286">
        <v>6223.334278</v>
      </c>
      <c r="D286">
        <v>1368.8</v>
      </c>
      <c r="F286" s="2">
        <v>37438</v>
      </c>
      <c r="G286">
        <f t="shared" si="15"/>
        <v>25510.800000000003</v>
      </c>
      <c r="H286">
        <f t="shared" si="14"/>
        <v>55606.26085699998</v>
      </c>
      <c r="I286">
        <f t="shared" si="16"/>
        <v>17856</v>
      </c>
      <c r="K286" s="2">
        <f t="shared" si="17"/>
        <v>37438</v>
      </c>
      <c r="L286" s="1">
        <f t="shared" si="18"/>
        <v>179.00243129742876</v>
      </c>
      <c r="M286" s="1">
        <f t="shared" si="19"/>
        <v>127.69794640781494</v>
      </c>
      <c r="N286" s="1">
        <f t="shared" si="20"/>
        <v>164.55950210290197</v>
      </c>
    </row>
    <row r="287" spans="1:14" ht="12.75">
      <c r="A287" s="2">
        <v>37469</v>
      </c>
      <c r="B287">
        <v>2176.7</v>
      </c>
      <c r="C287">
        <v>5751.020402</v>
      </c>
      <c r="D287">
        <v>1360.3</v>
      </c>
      <c r="F287" s="2">
        <v>37469</v>
      </c>
      <c r="G287">
        <f t="shared" si="15"/>
        <v>25177.500000000004</v>
      </c>
      <c r="H287">
        <f t="shared" si="14"/>
        <v>55629.845511999985</v>
      </c>
      <c r="I287">
        <f t="shared" si="16"/>
        <v>17655.8</v>
      </c>
      <c r="K287" s="2">
        <f t="shared" si="17"/>
        <v>37469</v>
      </c>
      <c r="L287" s="1">
        <f t="shared" si="18"/>
        <v>176.66375472313734</v>
      </c>
      <c r="M287" s="1">
        <f t="shared" si="19"/>
        <v>127.75210779115238</v>
      </c>
      <c r="N287" s="1">
        <f t="shared" si="20"/>
        <v>162.71447453116133</v>
      </c>
    </row>
    <row r="288" spans="1:14" ht="12.75">
      <c r="A288" s="2">
        <v>37500</v>
      </c>
      <c r="B288">
        <v>2296.6</v>
      </c>
      <c r="C288">
        <v>6491.806837</v>
      </c>
      <c r="D288">
        <v>1324.9</v>
      </c>
      <c r="F288" s="2">
        <v>37500</v>
      </c>
      <c r="G288">
        <f t="shared" si="15"/>
        <v>25281.9</v>
      </c>
      <c r="H288">
        <f t="shared" si="14"/>
        <v>57366.68687599999</v>
      </c>
      <c r="I288">
        <f t="shared" si="16"/>
        <v>17835.800000000003</v>
      </c>
      <c r="K288" s="2">
        <f t="shared" si="17"/>
        <v>37500</v>
      </c>
      <c r="L288" s="1">
        <f t="shared" si="18"/>
        <v>177.39630148088116</v>
      </c>
      <c r="M288" s="1">
        <f t="shared" si="19"/>
        <v>131.74070677264692</v>
      </c>
      <c r="N288" s="1">
        <f t="shared" si="20"/>
        <v>164.37334047977933</v>
      </c>
    </row>
    <row r="289" spans="1:14" ht="12.75">
      <c r="A289" s="2">
        <v>37530</v>
      </c>
      <c r="B289">
        <v>2258</v>
      </c>
      <c r="C289">
        <v>6474.407905</v>
      </c>
      <c r="D289">
        <v>1597.5</v>
      </c>
      <c r="F289" s="2">
        <v>37530</v>
      </c>
      <c r="G289">
        <f t="shared" si="15"/>
        <v>25489.5</v>
      </c>
      <c r="H289">
        <f t="shared" si="14"/>
        <v>58838.56611099999</v>
      </c>
      <c r="I289">
        <f t="shared" si="16"/>
        <v>17838.9</v>
      </c>
      <c r="K289" s="2">
        <f t="shared" si="17"/>
        <v>37530</v>
      </c>
      <c r="L289" s="1">
        <f t="shared" si="18"/>
        <v>178.85297491869363</v>
      </c>
      <c r="M289" s="1">
        <f t="shared" si="19"/>
        <v>135.12082895265038</v>
      </c>
      <c r="N289" s="1">
        <f t="shared" si="20"/>
        <v>164.40190983778328</v>
      </c>
    </row>
    <row r="290" spans="1:14" ht="12.75">
      <c r="A290" s="2">
        <v>37561</v>
      </c>
      <c r="B290">
        <v>2160.4</v>
      </c>
      <c r="C290">
        <v>5126.95144199999</v>
      </c>
      <c r="D290">
        <v>1478.2</v>
      </c>
      <c r="F290" s="2">
        <v>37561</v>
      </c>
      <c r="G290">
        <f t="shared" si="15"/>
        <v>25579.600000000002</v>
      </c>
      <c r="H290">
        <f t="shared" si="14"/>
        <v>59465.257554999975</v>
      </c>
      <c r="I290">
        <f t="shared" si="16"/>
        <v>18027.899999999998</v>
      </c>
      <c r="K290" s="2">
        <f t="shared" si="17"/>
        <v>37561</v>
      </c>
      <c r="L290" s="1">
        <f t="shared" si="18"/>
        <v>179.48518241747448</v>
      </c>
      <c r="M290" s="1">
        <f t="shared" si="19"/>
        <v>136.560005210805</v>
      </c>
      <c r="N290" s="1">
        <f t="shared" si="20"/>
        <v>166.1437190838321</v>
      </c>
    </row>
    <row r="291" spans="1:14" ht="12.75">
      <c r="A291" s="2">
        <v>37591</v>
      </c>
      <c r="B291">
        <v>2024.3</v>
      </c>
      <c r="C291">
        <v>5242.335956</v>
      </c>
      <c r="D291">
        <v>1565.5</v>
      </c>
      <c r="F291" s="2">
        <v>37591</v>
      </c>
      <c r="G291">
        <f t="shared" si="15"/>
        <v>25649.899999999998</v>
      </c>
      <c r="H291">
        <f aca="true" t="shared" si="21" ref="H291:H322">+SUM(C280:C291)</f>
        <v>60361.78554399998</v>
      </c>
      <c r="I291">
        <f t="shared" si="16"/>
        <v>18179.899999999998</v>
      </c>
      <c r="K291" s="2">
        <f t="shared" si="17"/>
        <v>37591</v>
      </c>
      <c r="L291" s="1">
        <f t="shared" si="18"/>
        <v>179.97845863461424</v>
      </c>
      <c r="M291" s="1">
        <f t="shared" si="19"/>
        <v>138.61885220623313</v>
      </c>
      <c r="N291" s="1">
        <f t="shared" si="20"/>
        <v>167.54453921822062</v>
      </c>
    </row>
    <row r="292" spans="1:14" ht="12.75">
      <c r="A292" s="2">
        <v>37622</v>
      </c>
      <c r="B292">
        <v>2194.6</v>
      </c>
      <c r="C292">
        <v>4805.210876</v>
      </c>
      <c r="D292">
        <v>1913.8</v>
      </c>
      <c r="F292" s="2">
        <v>37622</v>
      </c>
      <c r="G292">
        <f t="shared" si="15"/>
        <v>26026.699999999997</v>
      </c>
      <c r="H292">
        <f t="shared" si="21"/>
        <v>61195.16764499999</v>
      </c>
      <c r="I292">
        <f t="shared" si="16"/>
        <v>18404.8</v>
      </c>
      <c r="K292" s="2">
        <f t="shared" si="17"/>
        <v>37622</v>
      </c>
      <c r="L292" s="1">
        <f t="shared" si="18"/>
        <v>182.62236302463222</v>
      </c>
      <c r="M292" s="1">
        <f t="shared" si="19"/>
        <v>140.5326867498722</v>
      </c>
      <c r="N292" s="1">
        <f t="shared" si="20"/>
        <v>169.61720006179942</v>
      </c>
    </row>
    <row r="293" spans="1:14" ht="12.75">
      <c r="A293" s="2">
        <v>37653</v>
      </c>
      <c r="B293">
        <v>2128.3</v>
      </c>
      <c r="C293">
        <v>5001.17426</v>
      </c>
      <c r="D293">
        <v>1597.3</v>
      </c>
      <c r="F293" s="2">
        <v>37653</v>
      </c>
      <c r="G293">
        <f t="shared" si="15"/>
        <v>26373.1</v>
      </c>
      <c r="H293">
        <f t="shared" si="21"/>
        <v>62537.99287099999</v>
      </c>
      <c r="I293">
        <f t="shared" si="16"/>
        <v>18604.5</v>
      </c>
      <c r="K293" s="2">
        <f t="shared" si="17"/>
        <v>37653</v>
      </c>
      <c r="L293" s="1">
        <f t="shared" si="18"/>
        <v>185.0529587802114</v>
      </c>
      <c r="M293" s="1">
        <f t="shared" si="19"/>
        <v>143.61644064919997</v>
      </c>
      <c r="N293" s="1">
        <f t="shared" si="20"/>
        <v>171.45761967257167</v>
      </c>
    </row>
    <row r="294" spans="1:14" ht="12.75">
      <c r="A294" s="2">
        <v>37681</v>
      </c>
      <c r="B294">
        <v>2252.1</v>
      </c>
      <c r="C294">
        <v>5238.698951</v>
      </c>
      <c r="D294">
        <v>1832</v>
      </c>
      <c r="F294" s="2">
        <v>37681</v>
      </c>
      <c r="G294">
        <f t="shared" si="15"/>
        <v>26512.899999999994</v>
      </c>
      <c r="H294">
        <f t="shared" si="21"/>
        <v>63516.27961599998</v>
      </c>
      <c r="I294">
        <f t="shared" si="16"/>
        <v>18901.4</v>
      </c>
      <c r="K294" s="2">
        <f t="shared" si="17"/>
        <v>37681</v>
      </c>
      <c r="L294" s="1">
        <f t="shared" si="18"/>
        <v>186.03389782937413</v>
      </c>
      <c r="M294" s="1">
        <f t="shared" si="19"/>
        <v>145.863043934678</v>
      </c>
      <c r="N294" s="1">
        <f t="shared" si="20"/>
        <v>174.19382689559765</v>
      </c>
    </row>
    <row r="295" spans="1:14" ht="12.75">
      <c r="A295" s="2">
        <v>37712</v>
      </c>
      <c r="B295">
        <v>2458.7</v>
      </c>
      <c r="C295">
        <v>5710.490672</v>
      </c>
      <c r="D295">
        <v>1869.8</v>
      </c>
      <c r="F295" s="2">
        <v>37712</v>
      </c>
      <c r="G295">
        <f t="shared" si="15"/>
        <v>26789.999999999996</v>
      </c>
      <c r="H295">
        <f t="shared" si="21"/>
        <v>64585.37055899998</v>
      </c>
      <c r="I295">
        <f t="shared" si="16"/>
        <v>19045.8</v>
      </c>
      <c r="K295" s="2">
        <f t="shared" si="17"/>
        <v>37712</v>
      </c>
      <c r="L295" s="1">
        <f t="shared" si="18"/>
        <v>187.97823409920954</v>
      </c>
      <c r="M295" s="1">
        <f t="shared" si="19"/>
        <v>148.31817606980536</v>
      </c>
      <c r="N295" s="1">
        <f t="shared" si="20"/>
        <v>175.52460602326673</v>
      </c>
    </row>
    <row r="296" spans="1:14" ht="12.75">
      <c r="A296" s="2">
        <v>37742</v>
      </c>
      <c r="B296">
        <v>3122.9</v>
      </c>
      <c r="C296">
        <v>6372.184083</v>
      </c>
      <c r="D296">
        <v>1797.3</v>
      </c>
      <c r="F296" s="2">
        <v>37742</v>
      </c>
      <c r="G296">
        <f t="shared" si="15"/>
        <v>27543.499999999996</v>
      </c>
      <c r="H296">
        <f t="shared" si="21"/>
        <v>66516.17509499998</v>
      </c>
      <c r="I296">
        <f t="shared" si="16"/>
        <v>19323.6</v>
      </c>
      <c r="K296" s="2">
        <f t="shared" si="17"/>
        <v>37742</v>
      </c>
      <c r="L296" s="1">
        <f t="shared" si="18"/>
        <v>193.26534120610594</v>
      </c>
      <c r="M296" s="1">
        <f t="shared" si="19"/>
        <v>152.75220508672055</v>
      </c>
      <c r="N296" s="1">
        <f t="shared" si="20"/>
        <v>178.08478913730042</v>
      </c>
    </row>
    <row r="297" spans="1:14" ht="12.75">
      <c r="A297" s="2">
        <v>37773</v>
      </c>
      <c r="B297">
        <v>2874.3</v>
      </c>
      <c r="C297">
        <v>5874.57008599999</v>
      </c>
      <c r="D297">
        <v>1648.9</v>
      </c>
      <c r="F297" s="2">
        <v>37773</v>
      </c>
      <c r="G297">
        <f t="shared" si="15"/>
        <v>28191.399999999998</v>
      </c>
      <c r="H297">
        <f t="shared" si="21"/>
        <v>68312.18574799997</v>
      </c>
      <c r="I297">
        <f t="shared" si="16"/>
        <v>19354.3</v>
      </c>
      <c r="K297" s="2">
        <f t="shared" si="17"/>
        <v>37773</v>
      </c>
      <c r="L297" s="1">
        <f t="shared" si="18"/>
        <v>197.8114814775833</v>
      </c>
      <c r="M297" s="1">
        <f t="shared" si="19"/>
        <v>156.8766843913884</v>
      </c>
      <c r="N297" s="1">
        <f t="shared" si="20"/>
        <v>178.36771794075915</v>
      </c>
    </row>
    <row r="298" spans="1:14" ht="12.75">
      <c r="A298" s="2">
        <v>37803</v>
      </c>
      <c r="B298">
        <v>2835.5</v>
      </c>
      <c r="C298">
        <v>6104.45556</v>
      </c>
      <c r="D298">
        <v>1806.6</v>
      </c>
      <c r="F298" s="2">
        <v>37803</v>
      </c>
      <c r="G298">
        <f t="shared" si="15"/>
        <v>28782.399999999998</v>
      </c>
      <c r="H298">
        <f t="shared" si="21"/>
        <v>68193.30702999998</v>
      </c>
      <c r="I298">
        <f t="shared" si="16"/>
        <v>19792.099999999995</v>
      </c>
      <c r="K298" s="2">
        <f t="shared" si="17"/>
        <v>37803</v>
      </c>
      <c r="L298" s="1">
        <f t="shared" si="18"/>
        <v>201.95836973262743</v>
      </c>
      <c r="M298" s="1">
        <f t="shared" si="19"/>
        <v>156.60368333132374</v>
      </c>
      <c r="N298" s="1">
        <f t="shared" si="20"/>
        <v>182.4024485646755</v>
      </c>
    </row>
    <row r="299" spans="1:14" ht="12.75">
      <c r="A299" s="2">
        <v>37834</v>
      </c>
      <c r="B299">
        <v>2346.8</v>
      </c>
      <c r="C299">
        <v>6403.411703</v>
      </c>
      <c r="D299">
        <v>1711.5</v>
      </c>
      <c r="F299" s="2">
        <v>37834</v>
      </c>
      <c r="G299">
        <f t="shared" si="15"/>
        <v>28952.5</v>
      </c>
      <c r="H299">
        <f t="shared" si="21"/>
        <v>68845.69833099999</v>
      </c>
      <c r="I299">
        <f t="shared" si="16"/>
        <v>20143.3</v>
      </c>
      <c r="K299" s="2">
        <f t="shared" si="17"/>
        <v>37834</v>
      </c>
      <c r="L299" s="1">
        <f t="shared" si="18"/>
        <v>203.1519157430894</v>
      </c>
      <c r="M299" s="1">
        <f t="shared" si="19"/>
        <v>158.10187846453482</v>
      </c>
      <c r="N299" s="1">
        <f t="shared" si="20"/>
        <v>185.6390803488679</v>
      </c>
    </row>
    <row r="300" spans="1:14" ht="12.75">
      <c r="A300" s="2">
        <v>37865</v>
      </c>
      <c r="B300">
        <v>2368.5</v>
      </c>
      <c r="C300">
        <v>7280.148434</v>
      </c>
      <c r="D300">
        <v>1642.1</v>
      </c>
      <c r="F300" s="2">
        <v>37865</v>
      </c>
      <c r="G300">
        <f t="shared" si="15"/>
        <v>29024.399999999998</v>
      </c>
      <c r="H300">
        <f t="shared" si="21"/>
        <v>69634.03992799998</v>
      </c>
      <c r="I300">
        <f t="shared" si="16"/>
        <v>20460.499999999996</v>
      </c>
      <c r="K300" s="2">
        <f t="shared" si="17"/>
        <v>37865</v>
      </c>
      <c r="L300" s="1">
        <f t="shared" si="18"/>
        <v>203.65641873046278</v>
      </c>
      <c r="M300" s="1">
        <f t="shared" si="19"/>
        <v>159.9122789743559</v>
      </c>
      <c r="N300" s="1">
        <f t="shared" si="20"/>
        <v>188.5623707872102</v>
      </c>
    </row>
    <row r="301" spans="1:14" ht="12.75">
      <c r="A301" s="2">
        <v>37895</v>
      </c>
      <c r="B301">
        <v>2441.1</v>
      </c>
      <c r="C301">
        <v>7565.644029</v>
      </c>
      <c r="D301">
        <v>1936.9</v>
      </c>
      <c r="F301" s="2">
        <v>37895</v>
      </c>
      <c r="G301">
        <f t="shared" si="15"/>
        <v>29207.499999999996</v>
      </c>
      <c r="H301">
        <f t="shared" si="21"/>
        <v>70725.27605199999</v>
      </c>
      <c r="I301">
        <f t="shared" si="16"/>
        <v>20799.899999999998</v>
      </c>
      <c r="K301" s="2">
        <f t="shared" si="17"/>
        <v>37895</v>
      </c>
      <c r="L301" s="1">
        <f t="shared" si="18"/>
        <v>204.94118224907288</v>
      </c>
      <c r="M301" s="1">
        <f t="shared" si="19"/>
        <v>162.41826678819544</v>
      </c>
      <c r="N301" s="1">
        <f t="shared" si="20"/>
        <v>191.69025469254873</v>
      </c>
    </row>
    <row r="302" spans="1:14" ht="12.75">
      <c r="A302" s="2">
        <v>37926</v>
      </c>
      <c r="B302">
        <v>2453.7</v>
      </c>
      <c r="C302">
        <v>5980.003079</v>
      </c>
      <c r="D302">
        <v>1860.4</v>
      </c>
      <c r="F302" s="2">
        <v>37926</v>
      </c>
      <c r="G302">
        <f t="shared" si="15"/>
        <v>29500.8</v>
      </c>
      <c r="H302">
        <f t="shared" si="21"/>
        <v>71578.327689</v>
      </c>
      <c r="I302">
        <f t="shared" si="16"/>
        <v>21182.100000000002</v>
      </c>
      <c r="K302" s="2">
        <f t="shared" si="17"/>
        <v>37926</v>
      </c>
      <c r="L302" s="1">
        <f t="shared" si="18"/>
        <v>206.99918956752376</v>
      </c>
      <c r="M302" s="1">
        <f t="shared" si="19"/>
        <v>164.37727177335105</v>
      </c>
      <c r="N302" s="1">
        <f t="shared" si="20"/>
        <v>195.21258005678092</v>
      </c>
    </row>
    <row r="303" spans="1:14" ht="12.75">
      <c r="A303" s="2">
        <v>37956</v>
      </c>
      <c r="B303">
        <v>2461.7</v>
      </c>
      <c r="C303">
        <v>6748.147785</v>
      </c>
      <c r="D303">
        <v>2047.6</v>
      </c>
      <c r="F303" s="2">
        <v>37956</v>
      </c>
      <c r="G303">
        <f t="shared" si="15"/>
        <v>29938.2</v>
      </c>
      <c r="H303">
        <f t="shared" si="21"/>
        <v>73084.139518</v>
      </c>
      <c r="I303">
        <f t="shared" si="16"/>
        <v>21664.2</v>
      </c>
      <c r="K303" s="2">
        <f t="shared" si="17"/>
        <v>37956</v>
      </c>
      <c r="L303" s="1">
        <f t="shared" si="18"/>
        <v>210.0683078801402</v>
      </c>
      <c r="M303" s="1">
        <f t="shared" si="19"/>
        <v>167.83531903774806</v>
      </c>
      <c r="N303" s="1">
        <f t="shared" si="20"/>
        <v>199.65557602249604</v>
      </c>
    </row>
    <row r="304" spans="1:14" ht="12.75">
      <c r="A304" s="2">
        <v>37987</v>
      </c>
      <c r="B304">
        <v>2322.4</v>
      </c>
      <c r="C304">
        <v>5799.644747</v>
      </c>
      <c r="D304">
        <v>2202.4</v>
      </c>
      <c r="F304" s="2">
        <v>37987</v>
      </c>
      <c r="G304">
        <f t="shared" si="15"/>
        <v>30066</v>
      </c>
      <c r="H304">
        <f t="shared" si="21"/>
        <v>74078.57338899998</v>
      </c>
      <c r="I304">
        <f t="shared" si="16"/>
        <v>21952.800000000003</v>
      </c>
      <c r="K304" s="2">
        <f t="shared" si="17"/>
        <v>37987</v>
      </c>
      <c r="L304" s="1">
        <f t="shared" si="18"/>
        <v>210.96504615255077</v>
      </c>
      <c r="M304" s="1">
        <f t="shared" si="19"/>
        <v>170.11900366620455</v>
      </c>
      <c r="N304" s="1">
        <f t="shared" si="20"/>
        <v>202.31529109344683</v>
      </c>
    </row>
    <row r="305" spans="1:14" ht="12.75">
      <c r="A305" s="2">
        <v>38018</v>
      </c>
      <c r="B305">
        <v>2395</v>
      </c>
      <c r="C305">
        <v>5721.63647599999</v>
      </c>
      <c r="D305">
        <v>2241.7</v>
      </c>
      <c r="F305" s="2">
        <v>38018</v>
      </c>
      <c r="G305">
        <f t="shared" si="15"/>
        <v>30332.7</v>
      </c>
      <c r="H305">
        <f t="shared" si="21"/>
        <v>74799.03560499998</v>
      </c>
      <c r="I305">
        <f t="shared" si="16"/>
        <v>22597.2</v>
      </c>
      <c r="K305" s="2">
        <f t="shared" si="17"/>
        <v>38018</v>
      </c>
      <c r="L305" s="1">
        <f t="shared" si="18"/>
        <v>212.83640841586765</v>
      </c>
      <c r="M305" s="1">
        <f t="shared" si="19"/>
        <v>171.7735214134816</v>
      </c>
      <c r="N305" s="1">
        <f t="shared" si="20"/>
        <v>208.25403118949913</v>
      </c>
    </row>
    <row r="306" spans="1:14" ht="12.75">
      <c r="A306" s="2">
        <v>38047</v>
      </c>
      <c r="B306">
        <v>2657.5</v>
      </c>
      <c r="C306">
        <v>7926.99479699999</v>
      </c>
      <c r="D306">
        <v>3064.4</v>
      </c>
      <c r="F306" s="2">
        <v>38047</v>
      </c>
      <c r="G306">
        <f t="shared" si="15"/>
        <v>30738.100000000002</v>
      </c>
      <c r="H306">
        <f t="shared" si="21"/>
        <v>77487.33145099998</v>
      </c>
      <c r="I306">
        <f t="shared" si="16"/>
        <v>23829.600000000002</v>
      </c>
      <c r="K306" s="2">
        <f t="shared" si="17"/>
        <v>38047</v>
      </c>
      <c r="L306" s="1">
        <f t="shared" si="18"/>
        <v>215.68099132381167</v>
      </c>
      <c r="M306" s="1">
        <f t="shared" si="19"/>
        <v>177.94710427231973</v>
      </c>
      <c r="N306" s="1">
        <f t="shared" si="20"/>
        <v>219.61173338437013</v>
      </c>
    </row>
    <row r="307" spans="1:14" ht="12.75">
      <c r="A307" s="2">
        <v>38078</v>
      </c>
      <c r="B307">
        <v>3039.7</v>
      </c>
      <c r="C307">
        <v>6589.498723</v>
      </c>
      <c r="D307">
        <v>2732.2</v>
      </c>
      <c r="F307" s="2">
        <v>38078</v>
      </c>
      <c r="G307">
        <f t="shared" si="15"/>
        <v>31319.100000000002</v>
      </c>
      <c r="H307">
        <f t="shared" si="21"/>
        <v>78366.33950199996</v>
      </c>
      <c r="I307">
        <f t="shared" si="16"/>
        <v>24692.000000000004</v>
      </c>
      <c r="K307" s="2">
        <f t="shared" si="17"/>
        <v>38078</v>
      </c>
      <c r="L307" s="1">
        <f t="shared" si="18"/>
        <v>219.75771226489567</v>
      </c>
      <c r="M307" s="1">
        <f t="shared" si="19"/>
        <v>179.96571730723133</v>
      </c>
      <c r="N307" s="1">
        <f t="shared" si="20"/>
        <v>227.55954446263758</v>
      </c>
    </row>
    <row r="308" spans="1:14" ht="12.75">
      <c r="A308" s="2">
        <v>38108</v>
      </c>
      <c r="B308">
        <v>3394.3</v>
      </c>
      <c r="C308">
        <v>7941.178298</v>
      </c>
      <c r="D308">
        <v>2831.4</v>
      </c>
      <c r="F308" s="2">
        <v>38108</v>
      </c>
      <c r="G308">
        <f t="shared" si="15"/>
        <v>31590.500000000004</v>
      </c>
      <c r="H308">
        <f t="shared" si="21"/>
        <v>79935.33371699997</v>
      </c>
      <c r="I308">
        <f t="shared" si="16"/>
        <v>25726.100000000002</v>
      </c>
      <c r="K308" s="2">
        <f t="shared" si="17"/>
        <v>38108</v>
      </c>
      <c r="L308" s="1">
        <f t="shared" si="18"/>
        <v>221.6620531657738</v>
      </c>
      <c r="M308" s="1">
        <f t="shared" si="19"/>
        <v>183.56886083987226</v>
      </c>
      <c r="N308" s="1">
        <f t="shared" si="20"/>
        <v>237.08972933744775</v>
      </c>
    </row>
    <row r="309" spans="1:14" ht="12.75">
      <c r="A309" s="2">
        <v>38139</v>
      </c>
      <c r="B309">
        <v>2950.6</v>
      </c>
      <c r="C309">
        <v>9327.514827</v>
      </c>
      <c r="D309">
        <v>2335.4</v>
      </c>
      <c r="F309" s="2">
        <v>38139</v>
      </c>
      <c r="G309">
        <f t="shared" si="15"/>
        <v>31666.8</v>
      </c>
      <c r="H309">
        <f t="shared" si="21"/>
        <v>83388.27845799999</v>
      </c>
      <c r="I309">
        <f t="shared" si="16"/>
        <v>26412.600000000006</v>
      </c>
      <c r="K309" s="2">
        <f t="shared" si="17"/>
        <v>38139</v>
      </c>
      <c r="L309" s="1">
        <f t="shared" si="18"/>
        <v>222.19742977128965</v>
      </c>
      <c r="M309" s="1">
        <f t="shared" si="19"/>
        <v>191.49843469881768</v>
      </c>
      <c r="N309" s="1">
        <f t="shared" si="20"/>
        <v>243.41645974703795</v>
      </c>
    </row>
    <row r="310" spans="1:14" ht="12.75">
      <c r="A310" s="2">
        <v>38169</v>
      </c>
      <c r="B310">
        <v>3034.2</v>
      </c>
      <c r="C310">
        <v>8992.42607699999</v>
      </c>
      <c r="D310">
        <v>2759.8</v>
      </c>
      <c r="F310" s="2">
        <v>38169</v>
      </c>
      <c r="G310">
        <f t="shared" si="15"/>
        <v>31865.499999999996</v>
      </c>
      <c r="H310">
        <f t="shared" si="21"/>
        <v>86276.24897499997</v>
      </c>
      <c r="I310">
        <f t="shared" si="16"/>
        <v>27365.800000000003</v>
      </c>
      <c r="K310" s="2">
        <f t="shared" si="17"/>
        <v>38169</v>
      </c>
      <c r="L310" s="1">
        <f t="shared" si="18"/>
        <v>223.59165429967754</v>
      </c>
      <c r="M310" s="1">
        <f t="shared" si="19"/>
        <v>198.13056386239523</v>
      </c>
      <c r="N310" s="1">
        <f t="shared" si="20"/>
        <v>252.20107653716371</v>
      </c>
    </row>
    <row r="311" spans="1:14" ht="12.75">
      <c r="A311" s="2">
        <v>38200</v>
      </c>
      <c r="B311">
        <v>2944.8</v>
      </c>
      <c r="C311">
        <v>9056.46381199999</v>
      </c>
      <c r="D311">
        <v>2864.2</v>
      </c>
      <c r="F311" s="2">
        <v>38200</v>
      </c>
      <c r="G311">
        <f t="shared" si="15"/>
        <v>32463.5</v>
      </c>
      <c r="H311">
        <f t="shared" si="21"/>
        <v>88929.30108399996</v>
      </c>
      <c r="I311">
        <f t="shared" si="16"/>
        <v>28518.5</v>
      </c>
      <c r="K311" s="2">
        <f t="shared" si="17"/>
        <v>38200</v>
      </c>
      <c r="L311" s="1">
        <f t="shared" si="18"/>
        <v>227.78765967449382</v>
      </c>
      <c r="M311" s="1">
        <f t="shared" si="19"/>
        <v>204.22321064012897</v>
      </c>
      <c r="N311" s="1">
        <f t="shared" si="20"/>
        <v>262.8242697536744</v>
      </c>
    </row>
    <row r="312" spans="1:14" ht="12.75">
      <c r="A312" s="2">
        <v>38231</v>
      </c>
      <c r="B312">
        <v>3001.9</v>
      </c>
      <c r="C312">
        <v>8922.690487</v>
      </c>
      <c r="D312">
        <v>2490.1</v>
      </c>
      <c r="F312" s="2">
        <v>38231</v>
      </c>
      <c r="G312">
        <f t="shared" si="15"/>
        <v>33096.899999999994</v>
      </c>
      <c r="H312">
        <f t="shared" si="21"/>
        <v>90571.84313699996</v>
      </c>
      <c r="I312">
        <f t="shared" si="16"/>
        <v>29366.5</v>
      </c>
      <c r="K312" s="2">
        <f t="shared" si="17"/>
        <v>38231</v>
      </c>
      <c r="L312" s="1">
        <f t="shared" si="18"/>
        <v>232.23205734072891</v>
      </c>
      <c r="M312" s="1">
        <f t="shared" si="19"/>
        <v>207.99525436009745</v>
      </c>
      <c r="N312" s="1">
        <f t="shared" si="20"/>
        <v>270.63937155605237</v>
      </c>
    </row>
    <row r="313" spans="1:14" ht="12.75">
      <c r="A313" s="2">
        <v>38261</v>
      </c>
      <c r="B313">
        <v>2830.6</v>
      </c>
      <c r="C313">
        <v>8843.40889199999</v>
      </c>
      <c r="D313">
        <v>2878.7</v>
      </c>
      <c r="F313" s="2">
        <v>38261</v>
      </c>
      <c r="G313">
        <f t="shared" si="15"/>
        <v>33486.4</v>
      </c>
      <c r="H313">
        <f t="shared" si="21"/>
        <v>91849.60799999995</v>
      </c>
      <c r="I313">
        <f t="shared" si="16"/>
        <v>30308.3</v>
      </c>
      <c r="K313" s="2">
        <f t="shared" si="17"/>
        <v>38261</v>
      </c>
      <c r="L313" s="1">
        <f t="shared" si="18"/>
        <v>234.96507421947635</v>
      </c>
      <c r="M313" s="1">
        <f t="shared" si="19"/>
        <v>210.92959927886074</v>
      </c>
      <c r="N313" s="1">
        <f t="shared" si="20"/>
        <v>279.318926836099</v>
      </c>
    </row>
    <row r="314" spans="1:14" ht="12.75">
      <c r="A314" s="2">
        <v>38292</v>
      </c>
      <c r="B314">
        <v>3041.8</v>
      </c>
      <c r="C314">
        <v>8159.283305</v>
      </c>
      <c r="D314">
        <v>2703.7</v>
      </c>
      <c r="F314" s="2">
        <v>38292</v>
      </c>
      <c r="G314">
        <f t="shared" si="15"/>
        <v>34074.5</v>
      </c>
      <c r="H314">
        <f t="shared" si="21"/>
        <v>94028.88822599995</v>
      </c>
      <c r="I314">
        <f t="shared" si="16"/>
        <v>31151.6</v>
      </c>
      <c r="K314" s="2">
        <f t="shared" si="17"/>
        <v>38292</v>
      </c>
      <c r="L314" s="1">
        <f t="shared" si="18"/>
        <v>239.09161395347206</v>
      </c>
      <c r="M314" s="1">
        <f t="shared" si="19"/>
        <v>215.9342445331608</v>
      </c>
      <c r="N314" s="1">
        <f t="shared" si="20"/>
        <v>287.09071380537415</v>
      </c>
    </row>
    <row r="315" spans="1:14" ht="12.75">
      <c r="A315" s="2">
        <v>38322</v>
      </c>
      <c r="B315">
        <v>2962.1</v>
      </c>
      <c r="C315">
        <v>9194.503869</v>
      </c>
      <c r="D315">
        <v>3416.3</v>
      </c>
      <c r="F315" s="2">
        <v>38322</v>
      </c>
      <c r="G315">
        <f t="shared" si="15"/>
        <v>34574.899999999994</v>
      </c>
      <c r="H315">
        <f t="shared" si="21"/>
        <v>96475.24430999995</v>
      </c>
      <c r="I315">
        <f t="shared" si="16"/>
        <v>32520.3</v>
      </c>
      <c r="K315" s="2">
        <f t="shared" si="17"/>
        <v>38322</v>
      </c>
      <c r="L315" s="1">
        <f t="shared" si="18"/>
        <v>242.60278634403733</v>
      </c>
      <c r="M315" s="1">
        <f t="shared" si="19"/>
        <v>221.55222069797497</v>
      </c>
      <c r="N315" s="1">
        <f t="shared" si="20"/>
        <v>299.7045461602264</v>
      </c>
    </row>
    <row r="316" spans="1:14" ht="12.75">
      <c r="A316" s="2">
        <v>38353</v>
      </c>
      <c r="B316">
        <v>2780.7</v>
      </c>
      <c r="C316">
        <v>7444.156086</v>
      </c>
      <c r="D316">
        <v>3012.5</v>
      </c>
      <c r="F316" s="2">
        <v>38353</v>
      </c>
      <c r="G316">
        <f t="shared" si="15"/>
        <v>35033.2</v>
      </c>
      <c r="H316">
        <f t="shared" si="21"/>
        <v>98119.75564899997</v>
      </c>
      <c r="I316">
        <f t="shared" si="16"/>
        <v>33330.4</v>
      </c>
      <c r="K316" s="2">
        <f t="shared" si="17"/>
        <v>38353</v>
      </c>
      <c r="L316" s="1">
        <f t="shared" si="18"/>
        <v>245.81855434283048</v>
      </c>
      <c r="M316" s="1">
        <f t="shared" si="19"/>
        <v>225.3287868183749</v>
      </c>
      <c r="N316" s="1">
        <f t="shared" si="20"/>
        <v>307.17036452120095</v>
      </c>
    </row>
    <row r="317" spans="1:14" ht="12.75">
      <c r="A317" s="2">
        <v>38384</v>
      </c>
      <c r="B317">
        <v>2610.8</v>
      </c>
      <c r="C317">
        <v>7756.287486</v>
      </c>
      <c r="D317">
        <v>2621.9</v>
      </c>
      <c r="F317" s="2">
        <v>38384</v>
      </c>
      <c r="G317">
        <f t="shared" si="15"/>
        <v>35249</v>
      </c>
      <c r="H317">
        <f t="shared" si="21"/>
        <v>100154.40665899996</v>
      </c>
      <c r="I317">
        <f t="shared" si="16"/>
        <v>33710.6</v>
      </c>
      <c r="K317" s="2">
        <f t="shared" si="17"/>
        <v>38384</v>
      </c>
      <c r="L317" s="1">
        <f t="shared" si="18"/>
        <v>247.33276497809027</v>
      </c>
      <c r="M317" s="1">
        <f t="shared" si="19"/>
        <v>230.00129584216552</v>
      </c>
      <c r="N317" s="1">
        <f t="shared" si="20"/>
        <v>310.67425804155954</v>
      </c>
    </row>
    <row r="318" spans="1:14" ht="12.75">
      <c r="A318" s="2">
        <v>38412</v>
      </c>
      <c r="B318">
        <v>3054.1</v>
      </c>
      <c r="C318">
        <v>9250.720759</v>
      </c>
      <c r="D318">
        <v>3788.3</v>
      </c>
      <c r="F318" s="2">
        <v>38412</v>
      </c>
      <c r="G318">
        <f t="shared" si="15"/>
        <v>35645.6</v>
      </c>
      <c r="H318">
        <f t="shared" si="21"/>
        <v>101478.132621</v>
      </c>
      <c r="I318">
        <f t="shared" si="16"/>
        <v>34434.5</v>
      </c>
      <c r="K318" s="2">
        <f t="shared" si="17"/>
        <v>38412</v>
      </c>
      <c r="L318" s="1">
        <f t="shared" si="18"/>
        <v>250.11560064974933</v>
      </c>
      <c r="M318" s="1">
        <f t="shared" si="19"/>
        <v>233.04118891084028</v>
      </c>
      <c r="N318" s="1">
        <f t="shared" si="20"/>
        <v>317.3456639315848</v>
      </c>
    </row>
    <row r="319" spans="1:14" ht="12.75">
      <c r="A319" s="2">
        <v>38443</v>
      </c>
      <c r="B319">
        <v>3561.6</v>
      </c>
      <c r="C319">
        <v>9201.54938199999</v>
      </c>
      <c r="D319">
        <v>3516.6</v>
      </c>
      <c r="F319" s="2">
        <v>38443</v>
      </c>
      <c r="G319">
        <f t="shared" si="15"/>
        <v>36167.49999999999</v>
      </c>
      <c r="H319">
        <f t="shared" si="21"/>
        <v>104090.18327999997</v>
      </c>
      <c r="I319">
        <f t="shared" si="16"/>
        <v>35218.9</v>
      </c>
      <c r="K319" s="2">
        <f t="shared" si="17"/>
        <v>38443</v>
      </c>
      <c r="L319" s="1">
        <f t="shared" si="18"/>
        <v>253.7776327653289</v>
      </c>
      <c r="M319" s="1">
        <f t="shared" si="19"/>
        <v>239.039677209222</v>
      </c>
      <c r="N319" s="1">
        <f t="shared" si="20"/>
        <v>324.57463309878443</v>
      </c>
    </row>
    <row r="320" spans="1:14" ht="12.75">
      <c r="A320" s="2">
        <v>38473</v>
      </c>
      <c r="B320">
        <v>3695</v>
      </c>
      <c r="C320">
        <v>9818.450304</v>
      </c>
      <c r="D320">
        <v>3155.9</v>
      </c>
      <c r="F320" s="2">
        <v>38473</v>
      </c>
      <c r="G320">
        <f t="shared" si="15"/>
        <v>36468.2</v>
      </c>
      <c r="H320">
        <f t="shared" si="21"/>
        <v>105967.45528599995</v>
      </c>
      <c r="I320">
        <f t="shared" si="16"/>
        <v>35543.4</v>
      </c>
      <c r="K320" s="2">
        <f t="shared" si="17"/>
        <v>38473</v>
      </c>
      <c r="L320" s="1">
        <f t="shared" si="18"/>
        <v>255.88756389611027</v>
      </c>
      <c r="M320" s="1">
        <f t="shared" si="19"/>
        <v>243.35077053433446</v>
      </c>
      <c r="N320" s="1">
        <f t="shared" si="20"/>
        <v>327.56519976726514</v>
      </c>
    </row>
    <row r="321" spans="1:14" ht="12.75">
      <c r="A321" s="2">
        <v>38504</v>
      </c>
      <c r="B321">
        <v>3448.5</v>
      </c>
      <c r="C321">
        <v>10206.06363</v>
      </c>
      <c r="D321">
        <v>3483.4</v>
      </c>
      <c r="F321" s="2">
        <v>38504</v>
      </c>
      <c r="G321">
        <f t="shared" si="15"/>
        <v>36966.09999999999</v>
      </c>
      <c r="H321">
        <f t="shared" si="21"/>
        <v>106846.00408899995</v>
      </c>
      <c r="I321">
        <f t="shared" si="16"/>
        <v>36691.4</v>
      </c>
      <c r="K321" s="2">
        <f t="shared" si="17"/>
        <v>38504</v>
      </c>
      <c r="L321" s="1">
        <f t="shared" si="18"/>
        <v>259.3811944581855</v>
      </c>
      <c r="M321" s="1">
        <f t="shared" si="19"/>
        <v>245.36832892134157</v>
      </c>
      <c r="N321" s="1">
        <f t="shared" si="20"/>
        <v>338.14507815067304</v>
      </c>
    </row>
    <row r="322" spans="1:14" ht="12.75">
      <c r="A322" s="2">
        <v>38534</v>
      </c>
      <c r="B322">
        <v>3599.2</v>
      </c>
      <c r="C322">
        <v>11061.34803</v>
      </c>
      <c r="D322">
        <v>3294.9</v>
      </c>
      <c r="F322" s="2">
        <v>38534</v>
      </c>
      <c r="G322">
        <f t="shared" si="15"/>
        <v>37531.09999999999</v>
      </c>
      <c r="H322">
        <f t="shared" si="21"/>
        <v>108914.92604199996</v>
      </c>
      <c r="I322">
        <f t="shared" si="16"/>
        <v>37226.5</v>
      </c>
      <c r="K322" s="2">
        <f t="shared" si="17"/>
        <v>38534</v>
      </c>
      <c r="L322" s="1">
        <f t="shared" si="18"/>
        <v>263.34564769693327</v>
      </c>
      <c r="M322" s="1">
        <f t="shared" si="19"/>
        <v>250.11954003685912</v>
      </c>
      <c r="N322" s="1">
        <f t="shared" si="20"/>
        <v>343.07651797903674</v>
      </c>
    </row>
    <row r="323" spans="1:14" ht="12.75">
      <c r="A323" s="2">
        <v>38565</v>
      </c>
      <c r="B323">
        <v>3835.6</v>
      </c>
      <c r="C323">
        <v>11346.32048</v>
      </c>
      <c r="D323">
        <v>3520.7</v>
      </c>
      <c r="F323" s="2">
        <v>38565</v>
      </c>
      <c r="G323">
        <f t="shared" si="15"/>
        <v>38421.899999999994</v>
      </c>
      <c r="H323">
        <f aca="true" t="shared" si="22" ref="H323:H354">+SUM(C312:C323)</f>
        <v>111204.78270999998</v>
      </c>
      <c r="I323">
        <f t="shared" si="16"/>
        <v>37883</v>
      </c>
      <c r="K323" s="2">
        <f t="shared" si="17"/>
        <v>38565</v>
      </c>
      <c r="L323" s="1">
        <f t="shared" si="18"/>
        <v>269.5961520245024</v>
      </c>
      <c r="M323" s="1">
        <f t="shared" si="19"/>
        <v>255.37812044786398</v>
      </c>
      <c r="N323" s="1">
        <f t="shared" si="20"/>
        <v>349.12677073052396</v>
      </c>
    </row>
    <row r="324" spans="1:14" ht="12.75">
      <c r="A324" s="2">
        <v>38596</v>
      </c>
      <c r="B324">
        <v>3481</v>
      </c>
      <c r="C324">
        <v>10634.46369</v>
      </c>
      <c r="D324">
        <v>3345.2</v>
      </c>
      <c r="F324" s="2">
        <v>38596</v>
      </c>
      <c r="G324">
        <f t="shared" si="15"/>
        <v>38901</v>
      </c>
      <c r="H324">
        <f t="shared" si="22"/>
        <v>112916.55591299999</v>
      </c>
      <c r="I324">
        <f t="shared" si="16"/>
        <v>38738.1</v>
      </c>
      <c r="K324" s="2">
        <f t="shared" si="17"/>
        <v>38596</v>
      </c>
      <c r="L324" s="1">
        <f t="shared" si="18"/>
        <v>272.9578680363327</v>
      </c>
      <c r="M324" s="1">
        <f t="shared" si="19"/>
        <v>259.3091512233582</v>
      </c>
      <c r="N324" s="1">
        <f t="shared" si="20"/>
        <v>357.00730557865296</v>
      </c>
    </row>
    <row r="325" spans="1:14" ht="12.75">
      <c r="A325" s="2">
        <v>38626</v>
      </c>
      <c r="B325">
        <v>3392.3</v>
      </c>
      <c r="C325">
        <v>9903.27824399999</v>
      </c>
      <c r="D325">
        <v>3585.3</v>
      </c>
      <c r="F325" s="2">
        <v>38626</v>
      </c>
      <c r="G325">
        <f t="shared" si="15"/>
        <v>39462.7</v>
      </c>
      <c r="H325">
        <f t="shared" si="22"/>
        <v>113976.42526499997</v>
      </c>
      <c r="I325">
        <f t="shared" si="16"/>
        <v>39444.700000000004</v>
      </c>
      <c r="K325" s="2">
        <f t="shared" si="17"/>
        <v>38626</v>
      </c>
      <c r="L325" s="1">
        <f t="shared" si="18"/>
        <v>276.8991660614736</v>
      </c>
      <c r="M325" s="1">
        <f t="shared" si="19"/>
        <v>261.74310627850986</v>
      </c>
      <c r="N325" s="1">
        <f t="shared" si="20"/>
        <v>363.51927601917214</v>
      </c>
    </row>
    <row r="326" spans="1:14" ht="12.75">
      <c r="A326" s="2">
        <v>38657</v>
      </c>
      <c r="B326">
        <v>3268.2</v>
      </c>
      <c r="C326">
        <v>10789.75749</v>
      </c>
      <c r="D326">
        <v>3900.1</v>
      </c>
      <c r="F326" s="2">
        <v>38657</v>
      </c>
      <c r="G326">
        <f t="shared" si="15"/>
        <v>39689.1</v>
      </c>
      <c r="H326">
        <f t="shared" si="22"/>
        <v>116606.89944999997</v>
      </c>
      <c r="I326">
        <f t="shared" si="16"/>
        <v>40641.100000000006</v>
      </c>
      <c r="K326" s="2">
        <f t="shared" si="17"/>
        <v>38657</v>
      </c>
      <c r="L326" s="1">
        <f t="shared" si="18"/>
        <v>278.4877540495311</v>
      </c>
      <c r="M326" s="1">
        <f t="shared" si="19"/>
        <v>267.78390359748636</v>
      </c>
      <c r="N326" s="1">
        <f t="shared" si="20"/>
        <v>374.5452050243196</v>
      </c>
    </row>
    <row r="327" spans="1:14" ht="12.75">
      <c r="A327" s="2">
        <v>38687</v>
      </c>
      <c r="B327">
        <v>3624.4</v>
      </c>
      <c r="C327">
        <v>10895.99153</v>
      </c>
      <c r="D327">
        <v>4042.2</v>
      </c>
      <c r="F327" s="2">
        <v>38687</v>
      </c>
      <c r="G327">
        <f t="shared" si="15"/>
        <v>40351.4</v>
      </c>
      <c r="H327">
        <f t="shared" si="22"/>
        <v>118308.38711099999</v>
      </c>
      <c r="I327">
        <f t="shared" si="16"/>
        <v>41267</v>
      </c>
      <c r="K327" s="2">
        <f t="shared" si="17"/>
        <v>38687</v>
      </c>
      <c r="L327" s="1">
        <f t="shared" si="18"/>
        <v>283.13493525311105</v>
      </c>
      <c r="M327" s="1">
        <f t="shared" si="19"/>
        <v>271.6913139645797</v>
      </c>
      <c r="N327" s="1">
        <f t="shared" si="20"/>
        <v>380.31345056454165</v>
      </c>
    </row>
    <row r="328" spans="1:14" ht="12.75">
      <c r="A328" s="2">
        <v>38718</v>
      </c>
      <c r="B328">
        <v>3182</v>
      </c>
      <c r="C328">
        <v>9270.707145</v>
      </c>
      <c r="D328">
        <v>4000.5</v>
      </c>
      <c r="F328" s="2">
        <v>38718</v>
      </c>
      <c r="G328">
        <f t="shared" si="15"/>
        <v>40752.7</v>
      </c>
      <c r="H328">
        <f t="shared" si="22"/>
        <v>120134.93816999998</v>
      </c>
      <c r="I328">
        <f t="shared" si="16"/>
        <v>42255</v>
      </c>
      <c r="K328" s="2">
        <f t="shared" si="17"/>
        <v>38718</v>
      </c>
      <c r="L328" s="1">
        <f t="shared" si="18"/>
        <v>285.9507495623314</v>
      </c>
      <c r="M328" s="1">
        <f t="shared" si="19"/>
        <v>275.8859283056365</v>
      </c>
      <c r="N328" s="1">
        <f t="shared" si="20"/>
        <v>389.4187814380669</v>
      </c>
    </row>
    <row r="329" spans="1:14" ht="12.75">
      <c r="A329" s="2">
        <v>38749</v>
      </c>
      <c r="B329">
        <v>3083</v>
      </c>
      <c r="C329">
        <v>8750.21669599999</v>
      </c>
      <c r="D329">
        <v>3819.5</v>
      </c>
      <c r="F329" s="2">
        <v>38749</v>
      </c>
      <c r="G329">
        <f t="shared" si="15"/>
        <v>41224.9</v>
      </c>
      <c r="H329">
        <f t="shared" si="22"/>
        <v>121128.86737999998</v>
      </c>
      <c r="I329">
        <f t="shared" si="16"/>
        <v>43452.6</v>
      </c>
      <c r="K329" s="2">
        <f t="shared" si="17"/>
        <v>38749</v>
      </c>
      <c r="L329" s="1">
        <f t="shared" si="18"/>
        <v>289.2640501275291</v>
      </c>
      <c r="M329" s="1">
        <f t="shared" si="19"/>
        <v>278.16845399672985</v>
      </c>
      <c r="N329" s="1">
        <f t="shared" si="20"/>
        <v>400.4557695495384</v>
      </c>
    </row>
    <row r="330" spans="1:14" ht="12.75">
      <c r="A330" s="2">
        <v>38777</v>
      </c>
      <c r="B330">
        <v>3642</v>
      </c>
      <c r="C330">
        <v>11366.39739</v>
      </c>
      <c r="D330">
        <v>6018.9</v>
      </c>
      <c r="F330" s="2">
        <v>38777</v>
      </c>
      <c r="G330">
        <f t="shared" si="15"/>
        <v>41812.8</v>
      </c>
      <c r="H330">
        <f t="shared" si="22"/>
        <v>123244.54401099996</v>
      </c>
      <c r="I330">
        <f t="shared" si="16"/>
        <v>45683.200000000004</v>
      </c>
      <c r="K330" s="2">
        <f t="shared" si="17"/>
        <v>38777</v>
      </c>
      <c r="L330" s="1">
        <f t="shared" si="18"/>
        <v>293.3891865152456</v>
      </c>
      <c r="M330" s="1">
        <f t="shared" si="19"/>
        <v>283.02703569019206</v>
      </c>
      <c r="N330" s="1">
        <f t="shared" si="20"/>
        <v>421.01280502168976</v>
      </c>
    </row>
    <row r="331" spans="1:14" ht="12.75">
      <c r="A331" s="2">
        <v>38808</v>
      </c>
      <c r="B331">
        <v>3918</v>
      </c>
      <c r="C331">
        <v>9803.477736</v>
      </c>
      <c r="D331">
        <v>4631.2</v>
      </c>
      <c r="F331" s="2">
        <v>38808</v>
      </c>
      <c r="G331">
        <f t="shared" si="15"/>
        <v>42169.200000000004</v>
      </c>
      <c r="H331">
        <f t="shared" si="22"/>
        <v>123846.472365</v>
      </c>
      <c r="I331">
        <f t="shared" si="16"/>
        <v>46797.799999999996</v>
      </c>
      <c r="K331" s="2">
        <f t="shared" si="17"/>
        <v>38808</v>
      </c>
      <c r="L331" s="1">
        <f t="shared" si="18"/>
        <v>295.889949584785</v>
      </c>
      <c r="M331" s="1">
        <f t="shared" si="19"/>
        <v>284.40934432784906</v>
      </c>
      <c r="N331" s="1">
        <f t="shared" si="20"/>
        <v>431.2848716124096</v>
      </c>
    </row>
    <row r="332" spans="1:14" ht="12.75">
      <c r="A332" s="2">
        <v>38838</v>
      </c>
      <c r="B332">
        <v>4181</v>
      </c>
      <c r="C332">
        <v>10305</v>
      </c>
      <c r="D332">
        <v>5800.1</v>
      </c>
      <c r="F332" s="2">
        <v>38838</v>
      </c>
      <c r="G332">
        <f t="shared" si="15"/>
        <v>42655.2</v>
      </c>
      <c r="H332">
        <f t="shared" si="22"/>
        <v>124333.02206099997</v>
      </c>
      <c r="I332">
        <f t="shared" si="16"/>
        <v>49442</v>
      </c>
      <c r="K332" s="2">
        <f t="shared" si="17"/>
        <v>38838</v>
      </c>
      <c r="L332" s="1">
        <f t="shared" si="18"/>
        <v>299.3000810432476</v>
      </c>
      <c r="M332" s="1">
        <f t="shared" si="19"/>
        <v>285.52668967794057</v>
      </c>
      <c r="N332" s="1">
        <f t="shared" si="20"/>
        <v>455.6536123976075</v>
      </c>
    </row>
    <row r="333" spans="1:14" ht="12.75">
      <c r="A333" s="2">
        <v>38869</v>
      </c>
      <c r="B333">
        <v>3844</v>
      </c>
      <c r="C333">
        <v>11434.68663</v>
      </c>
      <c r="D333">
        <v>4958.4</v>
      </c>
      <c r="F333" s="2">
        <v>38869</v>
      </c>
      <c r="G333">
        <f t="shared" si="15"/>
        <v>43050.7</v>
      </c>
      <c r="H333">
        <f t="shared" si="22"/>
        <v>125561.64506099997</v>
      </c>
      <c r="I333">
        <f t="shared" si="16"/>
        <v>50916.99999999999</v>
      </c>
      <c r="K333" s="2">
        <f t="shared" si="17"/>
        <v>38869</v>
      </c>
      <c r="L333" s="1">
        <f t="shared" si="18"/>
        <v>302.07519831037104</v>
      </c>
      <c r="M333" s="1">
        <f t="shared" si="19"/>
        <v>288.3481819270397</v>
      </c>
      <c r="N333" s="1">
        <f t="shared" si="20"/>
        <v>469.2470972543379</v>
      </c>
    </row>
    <row r="334" spans="1:14" ht="12.75">
      <c r="A334" s="2">
        <v>38899</v>
      </c>
      <c r="B334">
        <v>3814</v>
      </c>
      <c r="C334">
        <v>13651</v>
      </c>
      <c r="D334">
        <v>5563.8</v>
      </c>
      <c r="F334" s="2">
        <v>38899</v>
      </c>
      <c r="G334">
        <f t="shared" si="15"/>
        <v>43265.5</v>
      </c>
      <c r="H334">
        <f t="shared" si="22"/>
        <v>128151.29703099998</v>
      </c>
      <c r="I334">
        <f t="shared" si="16"/>
        <v>53185.9</v>
      </c>
      <c r="K334" s="2">
        <f t="shared" si="17"/>
        <v>38899</v>
      </c>
      <c r="L334" s="1">
        <f t="shared" si="18"/>
        <v>303.58239221423486</v>
      </c>
      <c r="M334" s="1">
        <f t="shared" si="19"/>
        <v>294.2952323739378</v>
      </c>
      <c r="N334" s="1">
        <f t="shared" si="20"/>
        <v>490.1571025366675</v>
      </c>
    </row>
    <row r="335" spans="1:14" ht="12.75">
      <c r="A335" s="2">
        <v>38930</v>
      </c>
      <c r="B335">
        <v>4240</v>
      </c>
      <c r="C335">
        <v>13671</v>
      </c>
      <c r="D335">
        <v>5005.4</v>
      </c>
      <c r="F335" s="2">
        <v>38930</v>
      </c>
      <c r="G335">
        <f t="shared" si="15"/>
        <v>43669.9</v>
      </c>
      <c r="H335">
        <f t="shared" si="22"/>
        <v>130475.97655099999</v>
      </c>
      <c r="I335">
        <f t="shared" si="16"/>
        <v>54670.6</v>
      </c>
      <c r="K335" s="2">
        <f t="shared" si="17"/>
        <v>38930</v>
      </c>
      <c r="L335" s="1">
        <f t="shared" si="18"/>
        <v>306.4199583907828</v>
      </c>
      <c r="M335" s="1">
        <f t="shared" si="19"/>
        <v>299.6337823175083</v>
      </c>
      <c r="N335" s="1">
        <f t="shared" si="20"/>
        <v>503.8399818361846</v>
      </c>
    </row>
    <row r="336" spans="1:14" ht="12.75">
      <c r="A336" s="2">
        <v>38961</v>
      </c>
      <c r="B336">
        <v>4035</v>
      </c>
      <c r="C336">
        <v>12577</v>
      </c>
      <c r="D336">
        <v>4984.5</v>
      </c>
      <c r="F336" s="2">
        <v>38961</v>
      </c>
      <c r="G336">
        <f t="shared" si="15"/>
        <v>44223.9</v>
      </c>
      <c r="H336">
        <f t="shared" si="22"/>
        <v>132418.51286099997</v>
      </c>
      <c r="I336">
        <f t="shared" si="16"/>
        <v>56309.90000000001</v>
      </c>
      <c r="K336" s="2">
        <f t="shared" si="17"/>
        <v>38961</v>
      </c>
      <c r="L336" s="1">
        <f t="shared" si="18"/>
        <v>310.3072275841745</v>
      </c>
      <c r="M336" s="1">
        <f t="shared" si="19"/>
        <v>304.094752966974</v>
      </c>
      <c r="N336" s="1">
        <f t="shared" si="20"/>
        <v>518.947642667126</v>
      </c>
    </row>
    <row r="337" spans="1:14" ht="12.75">
      <c r="A337" s="2">
        <v>38991</v>
      </c>
      <c r="B337">
        <v>4202</v>
      </c>
      <c r="C337">
        <v>12658.76176</v>
      </c>
      <c r="D337">
        <v>4659</v>
      </c>
      <c r="F337" s="2">
        <v>38991</v>
      </c>
      <c r="G337">
        <f t="shared" si="15"/>
        <v>45033.6</v>
      </c>
      <c r="H337">
        <f t="shared" si="22"/>
        <v>135173.996377</v>
      </c>
      <c r="I337">
        <f t="shared" si="16"/>
        <v>57383.600000000006</v>
      </c>
      <c r="K337" s="2">
        <f t="shared" si="17"/>
        <v>38991</v>
      </c>
      <c r="L337" s="1">
        <f t="shared" si="18"/>
        <v>315.9886749955268</v>
      </c>
      <c r="M337" s="1">
        <f t="shared" si="19"/>
        <v>310.42263009682955</v>
      </c>
      <c r="N337" s="1">
        <f t="shared" si="20"/>
        <v>528.8427780506321</v>
      </c>
    </row>
    <row r="338" spans="1:14" ht="12.75">
      <c r="A338" s="2">
        <v>39022</v>
      </c>
      <c r="B338">
        <v>4099</v>
      </c>
      <c r="C338">
        <v>11897</v>
      </c>
      <c r="D338">
        <v>4736.9</v>
      </c>
      <c r="F338" s="2">
        <v>39022</v>
      </c>
      <c r="G338">
        <f t="shared" si="15"/>
        <v>45864.4</v>
      </c>
      <c r="H338">
        <f t="shared" si="22"/>
        <v>136281.23888699998</v>
      </c>
      <c r="I338">
        <f t="shared" si="16"/>
        <v>58220.40000000001</v>
      </c>
      <c r="K338" s="2">
        <f t="shared" si="17"/>
        <v>39022</v>
      </c>
      <c r="L338" s="1">
        <f t="shared" si="18"/>
        <v>321.8181754393351</v>
      </c>
      <c r="M338" s="1">
        <f t="shared" si="19"/>
        <v>312.9653760488734</v>
      </c>
      <c r="N338" s="1">
        <f t="shared" si="20"/>
        <v>536.5546615273183</v>
      </c>
    </row>
    <row r="339" spans="1:14" ht="12.75">
      <c r="A339" s="2">
        <v>39052</v>
      </c>
      <c r="B339">
        <v>4219</v>
      </c>
      <c r="C339">
        <v>12265</v>
      </c>
      <c r="D339">
        <v>4501.8</v>
      </c>
      <c r="F339" s="2">
        <v>39052</v>
      </c>
      <c r="G339">
        <f aca="true" t="shared" si="23" ref="G339:G372">+SUM(B328:B339)</f>
        <v>46459</v>
      </c>
      <c r="H339">
        <f t="shared" si="22"/>
        <v>137650.247357</v>
      </c>
      <c r="I339">
        <f aca="true" t="shared" si="24" ref="I339:I371">+SUM(D328:D339)</f>
        <v>58680.00000000001</v>
      </c>
      <c r="K339" s="2">
        <f t="shared" si="17"/>
        <v>39052</v>
      </c>
      <c r="L339" s="1">
        <f t="shared" si="18"/>
        <v>325.9903239274049</v>
      </c>
      <c r="M339" s="1">
        <f t="shared" si="19"/>
        <v>316.10925890558053</v>
      </c>
      <c r="N339" s="1">
        <f t="shared" si="20"/>
        <v>540.7902992494561</v>
      </c>
    </row>
    <row r="340" spans="1:14" ht="12.75">
      <c r="A340" s="2">
        <v>39083</v>
      </c>
      <c r="B340">
        <v>3389</v>
      </c>
      <c r="C340">
        <v>10984</v>
      </c>
      <c r="D340">
        <v>5926.6</v>
      </c>
      <c r="F340" s="2">
        <v>39083</v>
      </c>
      <c r="G340">
        <f t="shared" si="23"/>
        <v>46666</v>
      </c>
      <c r="H340">
        <f t="shared" si="22"/>
        <v>139363.54021199996</v>
      </c>
      <c r="I340">
        <f t="shared" si="24"/>
        <v>60606.1</v>
      </c>
      <c r="K340" s="2">
        <f t="shared" si="17"/>
        <v>39083</v>
      </c>
      <c r="L340" s="1">
        <f t="shared" si="18"/>
        <v>327.44278732637974</v>
      </c>
      <c r="M340" s="1">
        <f t="shared" si="19"/>
        <v>320.0437795118359</v>
      </c>
      <c r="N340" s="1">
        <f t="shared" si="20"/>
        <v>558.541086491862</v>
      </c>
    </row>
    <row r="341" spans="1:14" ht="12.75">
      <c r="A341" s="2">
        <v>39114</v>
      </c>
      <c r="B341">
        <v>3585</v>
      </c>
      <c r="C341">
        <v>10130</v>
      </c>
      <c r="D341">
        <v>4811.2</v>
      </c>
      <c r="F341" s="2">
        <v>39114</v>
      </c>
      <c r="G341">
        <f t="shared" si="23"/>
        <v>47168</v>
      </c>
      <c r="H341">
        <f t="shared" si="22"/>
        <v>140743.323516</v>
      </c>
      <c r="I341">
        <f t="shared" si="24"/>
        <v>61597.799999999996</v>
      </c>
      <c r="K341" s="2">
        <f t="shared" si="17"/>
        <v>39114</v>
      </c>
      <c r="L341" s="1">
        <f t="shared" si="18"/>
        <v>330.9651864871787</v>
      </c>
      <c r="M341" s="1">
        <f t="shared" si="19"/>
        <v>323.21240641990494</v>
      </c>
      <c r="N341" s="1">
        <f t="shared" si="20"/>
        <v>567.6805162765532</v>
      </c>
    </row>
    <row r="342" spans="1:14" ht="12.75">
      <c r="A342" s="2">
        <v>39142</v>
      </c>
      <c r="B342">
        <v>4170</v>
      </c>
      <c r="C342">
        <v>12889</v>
      </c>
      <c r="D342">
        <v>5833</v>
      </c>
      <c r="F342" s="2">
        <v>39142</v>
      </c>
      <c r="G342">
        <f t="shared" si="23"/>
        <v>47696</v>
      </c>
      <c r="H342">
        <f t="shared" si="22"/>
        <v>142265.926126</v>
      </c>
      <c r="I342">
        <f t="shared" si="24"/>
        <v>61411.9</v>
      </c>
      <c r="K342" s="2">
        <f t="shared" si="17"/>
        <v>39142</v>
      </c>
      <c r="L342" s="1">
        <f t="shared" si="18"/>
        <v>334.670020664274</v>
      </c>
      <c r="M342" s="1">
        <f t="shared" si="19"/>
        <v>326.70901315978614</v>
      </c>
      <c r="N342" s="1">
        <f t="shared" si="20"/>
        <v>565.9672763885084</v>
      </c>
    </row>
    <row r="343" spans="1:14" ht="12.75">
      <c r="A343" s="2">
        <v>39173</v>
      </c>
      <c r="B343">
        <v>4297</v>
      </c>
      <c r="C343">
        <v>12446</v>
      </c>
      <c r="D343">
        <v>5978.8</v>
      </c>
      <c r="F343" s="2">
        <v>39173</v>
      </c>
      <c r="G343">
        <f t="shared" si="23"/>
        <v>48075</v>
      </c>
      <c r="H343">
        <f t="shared" si="22"/>
        <v>144908.44838999998</v>
      </c>
      <c r="I343">
        <f t="shared" si="24"/>
        <v>62759.5</v>
      </c>
      <c r="K343" s="2">
        <f aca="true" t="shared" si="25" ref="K343:K372">+F343</f>
        <v>39173</v>
      </c>
      <c r="L343" s="1">
        <f aca="true" t="shared" si="26" ref="L343:L372">+G343/(AVERAGE(G$184:G$195))*100</f>
        <v>337.3293618633632</v>
      </c>
      <c r="M343" s="1">
        <f aca="true" t="shared" si="27" ref="M343:M372">+H343/(AVERAGE(H$184:H$195))*100</f>
        <v>332.7774784953266</v>
      </c>
      <c r="N343" s="1">
        <f aca="true" t="shared" si="28" ref="N343:N371">+I343/(AVERAGE(I$184:I$195))*100</f>
        <v>578.3866527904948</v>
      </c>
    </row>
    <row r="344" spans="1:14" ht="12.75">
      <c r="A344" s="2">
        <v>39203</v>
      </c>
      <c r="B344">
        <v>4850</v>
      </c>
      <c r="C344">
        <v>13648</v>
      </c>
      <c r="D344">
        <v>6903.1</v>
      </c>
      <c r="F344" s="2">
        <v>39203</v>
      </c>
      <c r="G344">
        <f t="shared" si="23"/>
        <v>48744</v>
      </c>
      <c r="H344">
        <f t="shared" si="22"/>
        <v>148251.44839</v>
      </c>
      <c r="I344">
        <f t="shared" si="24"/>
        <v>63862.5</v>
      </c>
      <c r="K344" s="2">
        <f t="shared" si="25"/>
        <v>39203</v>
      </c>
      <c r="L344" s="1">
        <f t="shared" si="26"/>
        <v>342.0235551672964</v>
      </c>
      <c r="M344" s="1">
        <f t="shared" si="27"/>
        <v>340.45456787810593</v>
      </c>
      <c r="N344" s="1">
        <f t="shared" si="28"/>
        <v>588.5518146867482</v>
      </c>
    </row>
    <row r="345" spans="1:14" ht="12.75">
      <c r="A345" s="2">
        <v>39234</v>
      </c>
      <c r="B345">
        <v>4519</v>
      </c>
      <c r="C345">
        <v>13118</v>
      </c>
      <c r="D345">
        <v>5409.6</v>
      </c>
      <c r="F345" s="2">
        <v>39234</v>
      </c>
      <c r="G345">
        <f t="shared" si="23"/>
        <v>49419</v>
      </c>
      <c r="H345">
        <f t="shared" si="22"/>
        <v>149934.76176</v>
      </c>
      <c r="I345">
        <f t="shared" si="24"/>
        <v>64313.7</v>
      </c>
      <c r="K345" s="2">
        <f t="shared" si="25"/>
        <v>39234</v>
      </c>
      <c r="L345" s="1">
        <f t="shared" si="26"/>
        <v>346.75984885960577</v>
      </c>
      <c r="M345" s="1">
        <f t="shared" si="27"/>
        <v>344.32024158457233</v>
      </c>
      <c r="N345" s="1">
        <f t="shared" si="28"/>
        <v>592.7100386646173</v>
      </c>
    </row>
    <row r="346" spans="1:14" ht="12.75">
      <c r="A346" s="2">
        <v>39264</v>
      </c>
      <c r="B346">
        <v>4611</v>
      </c>
      <c r="C346">
        <v>14120</v>
      </c>
      <c r="D346">
        <v>6120.5</v>
      </c>
      <c r="F346" s="2">
        <v>39264</v>
      </c>
      <c r="G346">
        <f t="shared" si="23"/>
        <v>50216</v>
      </c>
      <c r="H346">
        <f t="shared" si="22"/>
        <v>150403.76176</v>
      </c>
      <c r="I346">
        <f t="shared" si="24"/>
        <v>64870.399999999994</v>
      </c>
      <c r="K346" s="2">
        <f t="shared" si="25"/>
        <v>39264</v>
      </c>
      <c r="L346" s="1">
        <f t="shared" si="26"/>
        <v>352.35218378222874</v>
      </c>
      <c r="M346" s="1">
        <f t="shared" si="27"/>
        <v>345.39728463588057</v>
      </c>
      <c r="N346" s="1">
        <f t="shared" si="28"/>
        <v>597.8405424068152</v>
      </c>
    </row>
    <row r="347" spans="1:14" ht="12.75">
      <c r="A347" s="2">
        <v>39295</v>
      </c>
      <c r="B347">
        <v>4919</v>
      </c>
      <c r="C347">
        <v>15100</v>
      </c>
      <c r="D347">
        <v>5141.1</v>
      </c>
      <c r="F347" s="2">
        <v>39295</v>
      </c>
      <c r="G347">
        <f t="shared" si="23"/>
        <v>50895</v>
      </c>
      <c r="H347">
        <f t="shared" si="22"/>
        <v>151832.76176</v>
      </c>
      <c r="I347">
        <f t="shared" si="24"/>
        <v>65006.1</v>
      </c>
      <c r="K347" s="2">
        <f t="shared" si="25"/>
        <v>39295</v>
      </c>
      <c r="L347" s="1">
        <f t="shared" si="26"/>
        <v>357.1165444001221</v>
      </c>
      <c r="M347" s="1">
        <f t="shared" si="27"/>
        <v>348.67893606513314</v>
      </c>
      <c r="N347" s="1">
        <f t="shared" si="28"/>
        <v>599.0911430136345</v>
      </c>
    </row>
    <row r="348" spans="1:14" ht="12.75">
      <c r="A348" s="2">
        <v>39326</v>
      </c>
      <c r="B348">
        <v>4817</v>
      </c>
      <c r="C348">
        <v>14166</v>
      </c>
      <c r="D348">
        <v>4975</v>
      </c>
      <c r="F348" s="2">
        <v>39326</v>
      </c>
      <c r="G348">
        <f t="shared" si="23"/>
        <v>51677</v>
      </c>
      <c r="H348">
        <f t="shared" si="22"/>
        <v>153421.76176</v>
      </c>
      <c r="I348">
        <f t="shared" si="24"/>
        <v>64996.6</v>
      </c>
      <c r="K348" s="2">
        <f t="shared" si="25"/>
        <v>39326</v>
      </c>
      <c r="L348" s="1">
        <f t="shared" si="26"/>
        <v>362.6036283518049</v>
      </c>
      <c r="M348" s="1">
        <f t="shared" si="27"/>
        <v>352.32802222404314</v>
      </c>
      <c r="N348" s="1">
        <f t="shared" si="28"/>
        <v>599.0035917552351</v>
      </c>
    </row>
    <row r="349" spans="1:14" ht="12.75">
      <c r="A349" s="2">
        <v>39356</v>
      </c>
      <c r="B349">
        <v>5525</v>
      </c>
      <c r="C349">
        <v>15768</v>
      </c>
      <c r="D349">
        <v>6239.7</v>
      </c>
      <c r="F349" s="2">
        <v>39356</v>
      </c>
      <c r="G349">
        <f t="shared" si="23"/>
        <v>53000</v>
      </c>
      <c r="H349">
        <f t="shared" si="22"/>
        <v>156531</v>
      </c>
      <c r="I349">
        <f t="shared" si="24"/>
        <v>66577.3</v>
      </c>
      <c r="K349" s="2">
        <f t="shared" si="25"/>
        <v>39356</v>
      </c>
      <c r="L349" s="1">
        <f t="shared" si="26"/>
        <v>371.88676398873116</v>
      </c>
      <c r="M349" s="1">
        <f t="shared" si="27"/>
        <v>359.4682854250109</v>
      </c>
      <c r="N349" s="1">
        <f t="shared" si="28"/>
        <v>613.5711995606819</v>
      </c>
    </row>
    <row r="350" spans="1:14" ht="12.75">
      <c r="A350" s="2">
        <v>39387</v>
      </c>
      <c r="B350">
        <v>5412</v>
      </c>
      <c r="C350">
        <v>14051</v>
      </c>
      <c r="D350">
        <v>5402.8</v>
      </c>
      <c r="F350" s="2">
        <v>39387</v>
      </c>
      <c r="G350">
        <f t="shared" si="23"/>
        <v>54313</v>
      </c>
      <c r="H350">
        <f t="shared" si="22"/>
        <v>158685</v>
      </c>
      <c r="I350">
        <f t="shared" si="24"/>
        <v>67243.2</v>
      </c>
      <c r="K350" s="2">
        <f t="shared" si="25"/>
        <v>39387</v>
      </c>
      <c r="L350" s="1">
        <f t="shared" si="26"/>
        <v>381.09973231169727</v>
      </c>
      <c r="M350" s="1">
        <f t="shared" si="27"/>
        <v>364.4148754730236</v>
      </c>
      <c r="N350" s="1">
        <f t="shared" si="28"/>
        <v>619.7080819783746</v>
      </c>
    </row>
    <row r="351" spans="1:14" ht="12.75">
      <c r="A351" s="2">
        <v>39417</v>
      </c>
      <c r="B351">
        <v>5685</v>
      </c>
      <c r="C351">
        <v>14231</v>
      </c>
      <c r="D351">
        <v>4924.3</v>
      </c>
      <c r="F351" s="2">
        <v>39417</v>
      </c>
      <c r="G351">
        <f t="shared" si="23"/>
        <v>55779</v>
      </c>
      <c r="H351">
        <f t="shared" si="22"/>
        <v>160651</v>
      </c>
      <c r="I351">
        <f t="shared" si="24"/>
        <v>67665.7</v>
      </c>
      <c r="K351" s="2">
        <f t="shared" si="25"/>
        <v>39417</v>
      </c>
      <c r="L351" s="1">
        <f t="shared" si="26"/>
        <v>391.38626053825345</v>
      </c>
      <c r="M351" s="1">
        <f t="shared" si="27"/>
        <v>368.9297297136888</v>
      </c>
      <c r="N351" s="1">
        <f t="shared" si="28"/>
        <v>623.6018089966585</v>
      </c>
    </row>
    <row r="352" spans="1:14" ht="12.75">
      <c r="A352" s="2">
        <v>39448</v>
      </c>
      <c r="B352">
        <v>5821</v>
      </c>
      <c r="C352">
        <v>13277</v>
      </c>
      <c r="D352">
        <v>6545.8</v>
      </c>
      <c r="F352" s="2">
        <v>39448</v>
      </c>
      <c r="G352">
        <f t="shared" si="23"/>
        <v>58211</v>
      </c>
      <c r="H352">
        <f t="shared" si="22"/>
        <v>162944</v>
      </c>
      <c r="I352">
        <f t="shared" si="24"/>
        <v>68284.9</v>
      </c>
      <c r="K352" s="2">
        <f t="shared" si="25"/>
        <v>39448</v>
      </c>
      <c r="L352" s="1">
        <f t="shared" si="26"/>
        <v>408.450951293359</v>
      </c>
      <c r="M352" s="1">
        <f t="shared" si="27"/>
        <v>374.19552868309137</v>
      </c>
      <c r="N352" s="1">
        <f t="shared" si="28"/>
        <v>629.3083078599042</v>
      </c>
    </row>
    <row r="353" spans="1:14" ht="12.75">
      <c r="A353" s="2">
        <v>39479</v>
      </c>
      <c r="B353">
        <v>5221</v>
      </c>
      <c r="C353">
        <v>12800</v>
      </c>
      <c r="D353">
        <v>5683.6</v>
      </c>
      <c r="F353" s="2">
        <v>39479</v>
      </c>
      <c r="G353">
        <f t="shared" si="23"/>
        <v>59847</v>
      </c>
      <c r="H353">
        <f t="shared" si="22"/>
        <v>165614</v>
      </c>
      <c r="I353">
        <f t="shared" si="24"/>
        <v>69157.3</v>
      </c>
      <c r="K353" s="2">
        <f t="shared" si="25"/>
        <v>39479</v>
      </c>
      <c r="L353" s="1">
        <f t="shared" si="26"/>
        <v>419.93032385723757</v>
      </c>
      <c r="M353" s="1">
        <f t="shared" si="27"/>
        <v>380.32709573424916</v>
      </c>
      <c r="N353" s="1">
        <f t="shared" si="28"/>
        <v>637.3482781575394</v>
      </c>
    </row>
    <row r="354" spans="1:14" ht="12.75">
      <c r="A354" s="2">
        <v>39508</v>
      </c>
      <c r="B354">
        <v>4991</v>
      </c>
      <c r="C354">
        <v>12613</v>
      </c>
      <c r="D354">
        <v>7047.6</v>
      </c>
      <c r="F354" s="2">
        <v>39508</v>
      </c>
      <c r="G354">
        <f t="shared" si="23"/>
        <v>60668</v>
      </c>
      <c r="H354">
        <f t="shared" si="22"/>
        <v>165338</v>
      </c>
      <c r="I354">
        <f t="shared" si="24"/>
        <v>70371.90000000001</v>
      </c>
      <c r="K354" s="2">
        <f t="shared" si="25"/>
        <v>39508</v>
      </c>
      <c r="L354" s="1">
        <f t="shared" si="26"/>
        <v>425.69106033336493</v>
      </c>
      <c r="M354" s="1">
        <f t="shared" si="27"/>
        <v>379.69327082559016</v>
      </c>
      <c r="N354" s="1">
        <f t="shared" si="28"/>
        <v>648.541936941936</v>
      </c>
    </row>
    <row r="355" spans="1:14" ht="12.75">
      <c r="A355" s="2">
        <v>39539</v>
      </c>
      <c r="B355">
        <v>5829</v>
      </c>
      <c r="C355">
        <v>14058</v>
      </c>
      <c r="D355">
        <v>6773.2</v>
      </c>
      <c r="F355" s="2">
        <v>39539</v>
      </c>
      <c r="G355">
        <f t="shared" si="23"/>
        <v>62200</v>
      </c>
      <c r="H355">
        <f aca="true" t="shared" si="29" ref="H355:H372">+SUM(C344:C355)</f>
        <v>166950</v>
      </c>
      <c r="I355">
        <f t="shared" si="24"/>
        <v>71166.3</v>
      </c>
      <c r="K355" s="2">
        <f t="shared" si="25"/>
        <v>39539</v>
      </c>
      <c r="L355" s="1">
        <f t="shared" si="26"/>
        <v>436.440692832058</v>
      </c>
      <c r="M355" s="1">
        <f t="shared" si="27"/>
        <v>383.3951757268884</v>
      </c>
      <c r="N355" s="1">
        <f t="shared" si="28"/>
        <v>655.8630653285032</v>
      </c>
    </row>
    <row r="356" spans="1:14" ht="12.75">
      <c r="A356" s="2">
        <v>39569</v>
      </c>
      <c r="B356">
        <v>6237</v>
      </c>
      <c r="C356">
        <v>19303</v>
      </c>
      <c r="D356">
        <v>5802.2</v>
      </c>
      <c r="F356" s="2">
        <v>39569</v>
      </c>
      <c r="G356">
        <f t="shared" si="23"/>
        <v>63587</v>
      </c>
      <c r="H356">
        <f t="shared" si="29"/>
        <v>172605</v>
      </c>
      <c r="I356">
        <f t="shared" si="24"/>
        <v>70065.40000000001</v>
      </c>
      <c r="K356" s="2">
        <f t="shared" si="25"/>
        <v>39569</v>
      </c>
      <c r="L356" s="1">
        <f t="shared" si="26"/>
        <v>446.17289927832917</v>
      </c>
      <c r="M356" s="1">
        <f t="shared" si="27"/>
        <v>396.381696953217</v>
      </c>
      <c r="N356" s="1">
        <f t="shared" si="28"/>
        <v>645.7172568683171</v>
      </c>
    </row>
    <row r="357" spans="1:14" ht="12.75">
      <c r="A357" s="2">
        <v>39600</v>
      </c>
      <c r="B357">
        <v>5406</v>
      </c>
      <c r="C357">
        <v>18593</v>
      </c>
      <c r="D357">
        <v>5847.3</v>
      </c>
      <c r="F357" s="2">
        <v>39600</v>
      </c>
      <c r="G357">
        <f t="shared" si="23"/>
        <v>64474</v>
      </c>
      <c r="H357">
        <f t="shared" si="29"/>
        <v>178080</v>
      </c>
      <c r="I357">
        <f t="shared" si="24"/>
        <v>70503.09999999999</v>
      </c>
      <c r="K357" s="2">
        <f t="shared" si="25"/>
        <v>39600</v>
      </c>
      <c r="L357" s="1">
        <f t="shared" si="26"/>
        <v>452.3967400265934</v>
      </c>
      <c r="M357" s="1">
        <f t="shared" si="27"/>
        <v>408.954854108681</v>
      </c>
      <c r="N357" s="1">
        <f t="shared" si="28"/>
        <v>649.7510659000395</v>
      </c>
    </row>
    <row r="358" spans="1:14" ht="12.75">
      <c r="A358" s="2">
        <v>39630</v>
      </c>
      <c r="B358">
        <v>7010</v>
      </c>
      <c r="C358">
        <v>20451</v>
      </c>
      <c r="D358">
        <v>6516.7</v>
      </c>
      <c r="F358" s="2">
        <v>39630</v>
      </c>
      <c r="G358">
        <f t="shared" si="23"/>
        <v>66873</v>
      </c>
      <c r="H358">
        <f t="shared" si="29"/>
        <v>184411</v>
      </c>
      <c r="I358">
        <f t="shared" si="24"/>
        <v>70899.29999999999</v>
      </c>
      <c r="K358" s="2">
        <f t="shared" si="25"/>
        <v>39630</v>
      </c>
      <c r="L358" s="1">
        <f t="shared" si="26"/>
        <v>469.22987864563055</v>
      </c>
      <c r="M358" s="1">
        <f t="shared" si="27"/>
        <v>423.49378706781204</v>
      </c>
      <c r="N358" s="1">
        <f t="shared" si="28"/>
        <v>653.4024141713865</v>
      </c>
    </row>
    <row r="359" spans="1:14" ht="12.75">
      <c r="A359" s="2">
        <v>39661</v>
      </c>
      <c r="B359">
        <v>7380</v>
      </c>
      <c r="C359">
        <v>19747</v>
      </c>
      <c r="D359">
        <v>5558.8</v>
      </c>
      <c r="F359" s="2">
        <v>39661</v>
      </c>
      <c r="G359">
        <f t="shared" si="23"/>
        <v>69334</v>
      </c>
      <c r="H359">
        <f t="shared" si="29"/>
        <v>189058</v>
      </c>
      <c r="I359">
        <f t="shared" si="24"/>
        <v>71317</v>
      </c>
      <c r="K359" s="2">
        <f t="shared" si="25"/>
        <v>39661</v>
      </c>
      <c r="L359" s="1">
        <f t="shared" si="26"/>
        <v>486.4980546112204</v>
      </c>
      <c r="M359" s="1">
        <f t="shared" si="27"/>
        <v>434.16546949729906</v>
      </c>
      <c r="N359" s="1">
        <f t="shared" si="28"/>
        <v>657.2519047643739</v>
      </c>
    </row>
    <row r="360" spans="1:14" ht="12.75">
      <c r="A360" s="2">
        <v>39692</v>
      </c>
      <c r="B360">
        <v>6930</v>
      </c>
      <c r="C360">
        <v>20017</v>
      </c>
      <c r="D360">
        <v>4343.8</v>
      </c>
      <c r="F360" s="2">
        <v>39692</v>
      </c>
      <c r="G360">
        <f t="shared" si="23"/>
        <v>71447</v>
      </c>
      <c r="H360">
        <f t="shared" si="29"/>
        <v>194909</v>
      </c>
      <c r="I360">
        <f t="shared" si="24"/>
        <v>70685.79999999999</v>
      </c>
      <c r="K360" s="2">
        <f t="shared" si="25"/>
        <v>39692</v>
      </c>
      <c r="L360" s="1">
        <f t="shared" si="26"/>
        <v>501.3244080509976</v>
      </c>
      <c r="M360" s="1">
        <f t="shared" si="27"/>
        <v>447.6020982674579</v>
      </c>
      <c r="N360" s="1">
        <f t="shared" si="28"/>
        <v>651.4348148378868</v>
      </c>
    </row>
    <row r="361" spans="1:14" ht="12.75">
      <c r="A361" s="2">
        <v>39722</v>
      </c>
      <c r="B361">
        <v>6147</v>
      </c>
      <c r="C361">
        <v>18512</v>
      </c>
      <c r="D361">
        <v>4821.7</v>
      </c>
      <c r="F361" s="2">
        <v>39722</v>
      </c>
      <c r="G361">
        <f t="shared" si="23"/>
        <v>72069</v>
      </c>
      <c r="H361">
        <f t="shared" si="29"/>
        <v>197653</v>
      </c>
      <c r="I361">
        <f t="shared" si="24"/>
        <v>69267.8</v>
      </c>
      <c r="K361" s="2">
        <f t="shared" si="25"/>
        <v>39722</v>
      </c>
      <c r="L361" s="1">
        <f t="shared" si="26"/>
        <v>505.68881497931824</v>
      </c>
      <c r="M361" s="1">
        <f t="shared" si="27"/>
        <v>453.90360388108223</v>
      </c>
      <c r="N361" s="1">
        <f t="shared" si="28"/>
        <v>638.3666375315521</v>
      </c>
    </row>
    <row r="362" spans="1:14" ht="12.75">
      <c r="A362" s="2">
        <v>39753</v>
      </c>
      <c r="B362">
        <v>4894</v>
      </c>
      <c r="C362">
        <v>14753</v>
      </c>
      <c r="D362">
        <v>3910.5</v>
      </c>
      <c r="F362" s="2">
        <v>39753</v>
      </c>
      <c r="G362">
        <f t="shared" si="23"/>
        <v>71551</v>
      </c>
      <c r="H362">
        <f t="shared" si="29"/>
        <v>198355</v>
      </c>
      <c r="I362">
        <f t="shared" si="24"/>
        <v>67775.5</v>
      </c>
      <c r="K362" s="2">
        <f t="shared" si="25"/>
        <v>39753</v>
      </c>
      <c r="L362" s="1">
        <f t="shared" si="26"/>
        <v>502.054148116183</v>
      </c>
      <c r="M362" s="1">
        <f t="shared" si="27"/>
        <v>455.515723757454</v>
      </c>
      <c r="N362" s="1">
        <f t="shared" si="28"/>
        <v>624.6137172253154</v>
      </c>
    </row>
    <row r="363" spans="1:14" ht="12.75">
      <c r="A363" s="2">
        <v>39783</v>
      </c>
      <c r="B363">
        <v>4157</v>
      </c>
      <c r="C363">
        <v>13818</v>
      </c>
      <c r="D363">
        <v>3604.1</v>
      </c>
      <c r="F363" s="2">
        <v>39783</v>
      </c>
      <c r="G363">
        <f t="shared" si="23"/>
        <v>70023</v>
      </c>
      <c r="H363">
        <f t="shared" si="29"/>
        <v>197942</v>
      </c>
      <c r="I363">
        <f t="shared" si="24"/>
        <v>66455.3</v>
      </c>
      <c r="K363" s="2">
        <f t="shared" si="25"/>
        <v>39783</v>
      </c>
      <c r="L363" s="1">
        <f t="shared" si="26"/>
        <v>491.332582543074</v>
      </c>
      <c r="M363" s="1">
        <f t="shared" si="27"/>
        <v>454.5672828615259</v>
      </c>
      <c r="N363" s="1">
        <f t="shared" si="28"/>
        <v>612.4468570843965</v>
      </c>
    </row>
    <row r="364" spans="1:14" ht="12.75">
      <c r="A364" s="2">
        <v>39814</v>
      </c>
      <c r="B364">
        <v>3730</v>
      </c>
      <c r="C364">
        <v>9782</v>
      </c>
      <c r="D364">
        <v>3874.8</v>
      </c>
      <c r="F364" s="2">
        <v>39814</v>
      </c>
      <c r="G364">
        <f t="shared" si="23"/>
        <v>67932</v>
      </c>
      <c r="H364">
        <f t="shared" si="29"/>
        <v>194447</v>
      </c>
      <c r="I364">
        <f t="shared" si="24"/>
        <v>63784.3</v>
      </c>
      <c r="K364" s="2">
        <f t="shared" si="25"/>
        <v>39814</v>
      </c>
      <c r="L364" s="1">
        <f t="shared" si="26"/>
        <v>476.66059719400914</v>
      </c>
      <c r="M364" s="1">
        <f t="shared" si="27"/>
        <v>446.5411304855722</v>
      </c>
      <c r="N364" s="1">
        <f t="shared" si="28"/>
        <v>587.8311295912931</v>
      </c>
    </row>
    <row r="365" spans="1:14" ht="12.75">
      <c r="A365" s="2">
        <v>39845</v>
      </c>
      <c r="B365">
        <v>3941</v>
      </c>
      <c r="C365">
        <v>9586</v>
      </c>
      <c r="D365">
        <v>3364.6</v>
      </c>
      <c r="F365" s="2">
        <v>39845</v>
      </c>
      <c r="G365">
        <f t="shared" si="23"/>
        <v>66652</v>
      </c>
      <c r="H365">
        <f t="shared" si="29"/>
        <v>191233</v>
      </c>
      <c r="I365">
        <f t="shared" si="24"/>
        <v>61465.3</v>
      </c>
      <c r="K365" s="2">
        <f t="shared" si="25"/>
        <v>39845</v>
      </c>
      <c r="L365" s="1">
        <f t="shared" si="26"/>
        <v>467.6791810071115</v>
      </c>
      <c r="M365" s="1">
        <f t="shared" si="27"/>
        <v>439.1602853535792</v>
      </c>
      <c r="N365" s="1">
        <f t="shared" si="28"/>
        <v>566.4594066199318</v>
      </c>
    </row>
    <row r="366" spans="1:14" ht="12.75">
      <c r="A366" s="2">
        <v>39873</v>
      </c>
      <c r="B366">
        <v>4192</v>
      </c>
      <c r="C366">
        <v>11809</v>
      </c>
      <c r="D366">
        <v>4034.7</v>
      </c>
      <c r="F366" s="2">
        <v>39873</v>
      </c>
      <c r="G366">
        <f t="shared" si="23"/>
        <v>65853</v>
      </c>
      <c r="H366">
        <f t="shared" si="29"/>
        <v>190429</v>
      </c>
      <c r="I366">
        <f t="shared" si="24"/>
        <v>58452.399999999994</v>
      </c>
      <c r="K366" s="2">
        <f t="shared" si="25"/>
        <v>39873</v>
      </c>
      <c r="L366" s="1">
        <f t="shared" si="26"/>
        <v>462.07281262169647</v>
      </c>
      <c r="M366" s="1">
        <f t="shared" si="27"/>
        <v>437.3139258370508</v>
      </c>
      <c r="N366" s="1">
        <f t="shared" si="28"/>
        <v>538.692755416648</v>
      </c>
    </row>
    <row r="367" spans="1:14" ht="12.75">
      <c r="A367" s="2">
        <v>39904</v>
      </c>
      <c r="B367">
        <v>5088</v>
      </c>
      <c r="C367">
        <v>12322</v>
      </c>
      <c r="D367">
        <v>4052</v>
      </c>
      <c r="F367" s="2">
        <v>39904</v>
      </c>
      <c r="G367">
        <f t="shared" si="23"/>
        <v>65112</v>
      </c>
      <c r="H367">
        <f t="shared" si="29"/>
        <v>188693</v>
      </c>
      <c r="I367">
        <f t="shared" si="24"/>
        <v>55731.2</v>
      </c>
      <c r="K367" s="2">
        <f t="shared" si="25"/>
        <v>39904</v>
      </c>
      <c r="L367" s="1">
        <f t="shared" si="26"/>
        <v>456.87341465725024</v>
      </c>
      <c r="M367" s="1">
        <f t="shared" si="27"/>
        <v>433.32725902026806</v>
      </c>
      <c r="N367" s="1">
        <f t="shared" si="28"/>
        <v>513.6143886423191</v>
      </c>
    </row>
    <row r="368" spans="1:14" ht="12.75">
      <c r="A368" s="2">
        <v>39934</v>
      </c>
      <c r="B368">
        <v>5138</v>
      </c>
      <c r="C368">
        <v>11985</v>
      </c>
      <c r="D368">
        <v>3895.2</v>
      </c>
      <c r="F368" s="2">
        <v>39934</v>
      </c>
      <c r="G368">
        <f t="shared" si="23"/>
        <v>64013</v>
      </c>
      <c r="H368">
        <f t="shared" si="29"/>
        <v>181375</v>
      </c>
      <c r="I368">
        <f t="shared" si="24"/>
        <v>53824.2</v>
      </c>
      <c r="K368" s="2">
        <f t="shared" si="25"/>
        <v>39934</v>
      </c>
      <c r="L368" s="1">
        <f t="shared" si="26"/>
        <v>449.1620268530311</v>
      </c>
      <c r="M368" s="1">
        <f t="shared" si="27"/>
        <v>416.521713072563</v>
      </c>
      <c r="N368" s="1">
        <f t="shared" si="28"/>
        <v>496.0396255089055</v>
      </c>
    </row>
    <row r="369" spans="1:14" ht="12.75">
      <c r="A369" s="2">
        <v>39965</v>
      </c>
      <c r="B369">
        <v>5161</v>
      </c>
      <c r="C369">
        <v>14468</v>
      </c>
      <c r="D369">
        <v>4087.7</v>
      </c>
      <c r="F369" s="2">
        <v>39965</v>
      </c>
      <c r="G369">
        <f t="shared" si="23"/>
        <v>63768</v>
      </c>
      <c r="H369">
        <f t="shared" si="29"/>
        <v>177250</v>
      </c>
      <c r="I369">
        <f t="shared" si="24"/>
        <v>52064.59999999999</v>
      </c>
      <c r="K369" s="2">
        <f t="shared" si="25"/>
        <v>39965</v>
      </c>
      <c r="L369" s="1">
        <f t="shared" si="26"/>
        <v>447.4429276610077</v>
      </c>
      <c r="M369" s="1">
        <f t="shared" si="27"/>
        <v>407.0487864485832</v>
      </c>
      <c r="N369" s="1">
        <f t="shared" si="28"/>
        <v>479.8232892689711</v>
      </c>
    </row>
    <row r="370" spans="1:14" ht="12.75">
      <c r="A370" s="2">
        <v>39995</v>
      </c>
      <c r="B370">
        <v>4895</v>
      </c>
      <c r="C370">
        <v>14142</v>
      </c>
      <c r="D370">
        <v>4656.4</v>
      </c>
      <c r="F370" s="2">
        <v>39995</v>
      </c>
      <c r="G370">
        <f t="shared" si="23"/>
        <v>61653</v>
      </c>
      <c r="H370">
        <f t="shared" si="29"/>
        <v>170941</v>
      </c>
      <c r="I370">
        <f t="shared" si="24"/>
        <v>50204.29999999999</v>
      </c>
      <c r="K370" s="2">
        <f t="shared" si="25"/>
        <v>39995</v>
      </c>
      <c r="L370" s="1">
        <f t="shared" si="26"/>
        <v>432.6025407584385</v>
      </c>
      <c r="M370" s="1">
        <f t="shared" si="27"/>
        <v>392.5603757647801</v>
      </c>
      <c r="N370" s="1">
        <f t="shared" si="28"/>
        <v>462.6789096900045</v>
      </c>
    </row>
    <row r="371" spans="1:14" ht="12.75">
      <c r="A371" s="2">
        <v>40026</v>
      </c>
      <c r="B371">
        <v>4401</v>
      </c>
      <c r="C371">
        <v>13826</v>
      </c>
      <c r="D371">
        <v>4187.5</v>
      </c>
      <c r="F371" s="2">
        <v>40026</v>
      </c>
      <c r="G371">
        <f t="shared" si="23"/>
        <v>58674</v>
      </c>
      <c r="H371">
        <f t="shared" si="29"/>
        <v>165020</v>
      </c>
      <c r="I371">
        <f t="shared" si="24"/>
        <v>48832.99999999999</v>
      </c>
      <c r="K371" s="2">
        <f t="shared" si="25"/>
        <v>40026</v>
      </c>
      <c r="L371" s="1">
        <f t="shared" si="26"/>
        <v>411.69969792971347</v>
      </c>
      <c r="M371" s="1">
        <f t="shared" si="27"/>
        <v>378.9629943003961</v>
      </c>
      <c r="N371" s="1">
        <f t="shared" si="28"/>
        <v>450.04111593811666</v>
      </c>
    </row>
    <row r="372" spans="1:14" ht="12.75">
      <c r="A372" s="2">
        <v>40057</v>
      </c>
      <c r="B372">
        <v>4581</v>
      </c>
      <c r="C372">
        <v>13864</v>
      </c>
      <c r="F372" s="2">
        <v>40057</v>
      </c>
      <c r="G372">
        <f t="shared" si="23"/>
        <v>56325</v>
      </c>
      <c r="H372">
        <f t="shared" si="29"/>
        <v>158867</v>
      </c>
      <c r="K372" s="2">
        <f t="shared" si="25"/>
        <v>40057</v>
      </c>
      <c r="L372" s="1">
        <f t="shared" si="26"/>
        <v>395.217395880477</v>
      </c>
      <c r="M372" s="1">
        <f t="shared" si="27"/>
        <v>364.83283247800887</v>
      </c>
      <c r="N372" s="1"/>
    </row>
    <row r="373" spans="11:14" s="3" customFormat="1" ht="12.75">
      <c r="K373" s="4"/>
      <c r="L373" s="5"/>
      <c r="M373" s="5"/>
      <c r="N373" s="5"/>
    </row>
    <row r="374" spans="1:14" s="6" customFormat="1" ht="12.75">
      <c r="A374" s="8">
        <v>1979</v>
      </c>
      <c r="B374" s="7">
        <f aca="true" ca="1" t="shared" si="30" ref="B374:B384">+SUM(INDIRECT(ADDRESS((ROW(A374)-ROW($A$385))*12+ROW($A$136),COLUMN($B$3),4,TRUE)&amp;":"&amp;ADDRESS((ROW(A374)-ROW($A$385))*12+ROW($A$136)+11,COLUMN($B$3),4,TRUE)))</f>
        <v>7809.900000000001</v>
      </c>
      <c r="D374" s="7"/>
      <c r="K374" s="8">
        <f aca="true" t="shared" si="31" ref="K374:K384">+A374</f>
        <v>1979</v>
      </c>
      <c r="L374" s="7">
        <f aca="true" t="shared" si="32" ref="L374:L384">+B374/B$385*100</f>
        <v>63.2247462072762</v>
      </c>
      <c r="M374" s="7">
        <f aca="true" t="shared" si="33" ref="M374:M384">+C374/C$385*100</f>
        <v>0</v>
      </c>
      <c r="N374" s="7">
        <f aca="true" t="shared" si="34" ref="N374:N384">+D374/D$385*100</f>
        <v>0</v>
      </c>
    </row>
    <row r="375" spans="1:14" s="6" customFormat="1" ht="12.75">
      <c r="A375" s="8">
        <v>1980</v>
      </c>
      <c r="B375" s="7">
        <f ca="1" t="shared" si="30"/>
        <v>8024.699999999999</v>
      </c>
      <c r="C375" s="6">
        <v>20132</v>
      </c>
      <c r="D375" s="7">
        <f aca="true" ca="1" t="shared" si="35" ref="D375:D403">+SUM(INDIRECT(ADDRESS((ROW(C375)-ROW($A$385))*12+ROW($A$136),COLUMN($D$3),4,TRUE)&amp;":"&amp;ADDRESS((ROW(C375)-ROW($A$385))*12+ROW($A$136)+11,COLUMN($D$3),4,TRUE)))</f>
        <v>5213.599147702535</v>
      </c>
      <c r="K375" s="8">
        <f t="shared" si="31"/>
        <v>1980</v>
      </c>
      <c r="L375" s="7">
        <f t="shared" si="32"/>
        <v>64.96365137703802</v>
      </c>
      <c r="M375" s="7">
        <f t="shared" si="33"/>
        <v>64.08607627172597</v>
      </c>
      <c r="N375" s="7">
        <f t="shared" si="34"/>
        <v>57.66956895625066</v>
      </c>
    </row>
    <row r="376" spans="1:14" s="6" customFormat="1" ht="12.75">
      <c r="A376" s="8">
        <v>1981</v>
      </c>
      <c r="B376" s="7">
        <f ca="1" t="shared" si="30"/>
        <v>9143</v>
      </c>
      <c r="C376" s="6">
        <v>23293</v>
      </c>
      <c r="D376" s="7">
        <f ca="1" t="shared" si="35"/>
        <v>4305.416846132151</v>
      </c>
      <c r="K376" s="8">
        <f t="shared" si="31"/>
        <v>1981</v>
      </c>
      <c r="L376" s="7">
        <f t="shared" si="32"/>
        <v>74.01680617845633</v>
      </c>
      <c r="M376" s="7">
        <f t="shared" si="33"/>
        <v>74.14846883555103</v>
      </c>
      <c r="N376" s="7">
        <f t="shared" si="34"/>
        <v>47.623825050461605</v>
      </c>
    </row>
    <row r="377" spans="1:14" s="6" customFormat="1" ht="12.75">
      <c r="A377" s="8">
        <v>1982</v>
      </c>
      <c r="B377" s="7">
        <f ca="1" t="shared" si="30"/>
        <v>7622.900000000001</v>
      </c>
      <c r="C377" s="6">
        <v>20175</v>
      </c>
      <c r="D377" s="7">
        <f ca="1" t="shared" si="35"/>
        <v>4126.609345073946</v>
      </c>
      <c r="K377" s="8">
        <f t="shared" si="31"/>
        <v>1982</v>
      </c>
      <c r="L377" s="7">
        <f t="shared" si="32"/>
        <v>61.71089487233456</v>
      </c>
      <c r="M377" s="7">
        <f t="shared" si="33"/>
        <v>64.22295791685237</v>
      </c>
      <c r="N377" s="7">
        <f t="shared" si="34"/>
        <v>45.6459684450655</v>
      </c>
    </row>
    <row r="378" spans="1:14" s="6" customFormat="1" ht="12.75">
      <c r="A378" s="8">
        <v>1983</v>
      </c>
      <c r="B378" s="7">
        <f ca="1" t="shared" si="30"/>
        <v>7836.1</v>
      </c>
      <c r="C378" s="6">
        <v>21899</v>
      </c>
      <c r="D378" s="7">
        <f ca="1" t="shared" si="35"/>
        <v>4141.294019073896</v>
      </c>
      <c r="K378" s="8">
        <f t="shared" si="31"/>
        <v>1983</v>
      </c>
      <c r="L378" s="7">
        <f t="shared" si="32"/>
        <v>63.4368473034017</v>
      </c>
      <c r="M378" s="7">
        <f t="shared" si="33"/>
        <v>69.71095689819825</v>
      </c>
      <c r="N378" s="7">
        <f t="shared" si="34"/>
        <v>45.808401113141514</v>
      </c>
    </row>
    <row r="379" spans="1:14" s="6" customFormat="1" ht="12.75">
      <c r="A379" s="8">
        <v>1984</v>
      </c>
      <c r="B379" s="7">
        <f ca="1" t="shared" si="30"/>
        <v>8107.3</v>
      </c>
      <c r="C379" s="6">
        <v>27005</v>
      </c>
      <c r="D379" s="7">
        <f ca="1" t="shared" si="35"/>
        <v>3948.881599456915</v>
      </c>
      <c r="K379" s="8">
        <f t="shared" si="31"/>
        <v>1984</v>
      </c>
      <c r="L379" s="7">
        <f t="shared" si="32"/>
        <v>65.63233651215128</v>
      </c>
      <c r="M379" s="7">
        <f t="shared" si="33"/>
        <v>85.96485643343732</v>
      </c>
      <c r="N379" s="7">
        <f t="shared" si="34"/>
        <v>43.6800554182044</v>
      </c>
    </row>
    <row r="380" spans="1:14" s="6" customFormat="1" ht="12.75">
      <c r="A380" s="8">
        <v>1985</v>
      </c>
      <c r="B380" s="7">
        <f ca="1" t="shared" si="30"/>
        <v>8396.1</v>
      </c>
      <c r="C380" s="6">
        <v>25639</v>
      </c>
      <c r="D380" s="7">
        <f ca="1" t="shared" si="35"/>
        <v>4127.689100515119</v>
      </c>
      <c r="K380" s="8">
        <f t="shared" si="31"/>
        <v>1985</v>
      </c>
      <c r="L380" s="7">
        <f t="shared" si="32"/>
        <v>67.97030584654242</v>
      </c>
      <c r="M380" s="7">
        <f t="shared" si="33"/>
        <v>81.61647673012033</v>
      </c>
      <c r="N380" s="7">
        <f t="shared" si="34"/>
        <v>45.6579120236005</v>
      </c>
    </row>
    <row r="381" spans="1:14" s="6" customFormat="1" ht="12.75">
      <c r="A381" s="8">
        <v>1986</v>
      </c>
      <c r="B381" s="7">
        <f ca="1" t="shared" si="30"/>
        <v>6852.199999999999</v>
      </c>
      <c r="C381" s="6">
        <v>22349</v>
      </c>
      <c r="D381" s="7">
        <f ca="1" t="shared" si="35"/>
        <v>4559.159374807743</v>
      </c>
      <c r="K381" s="8">
        <f t="shared" si="31"/>
        <v>1986</v>
      </c>
      <c r="L381" s="7">
        <f t="shared" si="32"/>
        <v>55.47172255233714</v>
      </c>
      <c r="M381" s="7">
        <f t="shared" si="33"/>
        <v>71.14343923091614</v>
      </c>
      <c r="N381" s="7">
        <f t="shared" si="34"/>
        <v>50.43056600618676</v>
      </c>
    </row>
    <row r="382" spans="1:14" s="6" customFormat="1" ht="12.75">
      <c r="A382" s="8">
        <v>1987</v>
      </c>
      <c r="B382" s="7">
        <f ca="1" t="shared" si="30"/>
        <v>6360.099999999999</v>
      </c>
      <c r="C382" s="6">
        <v>26224</v>
      </c>
      <c r="D382" s="7">
        <f ca="1" t="shared" si="35"/>
        <v>5506.536798892697</v>
      </c>
      <c r="K382" s="8">
        <f t="shared" si="31"/>
        <v>1987</v>
      </c>
      <c r="L382" s="7">
        <f t="shared" si="32"/>
        <v>51.48794585755224</v>
      </c>
      <c r="M382" s="7">
        <f t="shared" si="33"/>
        <v>83.4787037626536</v>
      </c>
      <c r="N382" s="7">
        <f t="shared" si="34"/>
        <v>60.90986181279633</v>
      </c>
    </row>
    <row r="383" spans="1:14" s="6" customFormat="1" ht="12.75">
      <c r="A383" s="8">
        <v>1988</v>
      </c>
      <c r="B383" s="7">
        <f ca="1" t="shared" si="30"/>
        <v>9131.9</v>
      </c>
      <c r="C383" s="6">
        <v>33789</v>
      </c>
      <c r="D383" s="7">
        <f ca="1" t="shared" si="35"/>
        <v>7607.632911870718</v>
      </c>
      <c r="K383" s="8">
        <f t="shared" si="31"/>
        <v>1988</v>
      </c>
      <c r="L383" s="7">
        <f t="shared" si="32"/>
        <v>73.92694655376194</v>
      </c>
      <c r="M383" s="7">
        <f t="shared" si="33"/>
        <v>107.56032342267778</v>
      </c>
      <c r="N383" s="7">
        <f t="shared" si="34"/>
        <v>84.15087128405413</v>
      </c>
    </row>
    <row r="384" spans="1:14" s="6" customFormat="1" ht="12.75">
      <c r="A384" s="8">
        <v>1989</v>
      </c>
      <c r="B384" s="7">
        <f ca="1" t="shared" si="30"/>
        <v>9552.8</v>
      </c>
      <c r="C384" s="6">
        <v>34383</v>
      </c>
      <c r="D384" s="7">
        <f ca="1" t="shared" si="35"/>
        <v>8722.696355969798</v>
      </c>
      <c r="K384" s="8">
        <f t="shared" si="31"/>
        <v>1989</v>
      </c>
      <c r="L384" s="7">
        <f t="shared" si="32"/>
        <v>77.33432637663324</v>
      </c>
      <c r="M384" s="7">
        <f t="shared" si="33"/>
        <v>109.45120010186542</v>
      </c>
      <c r="N384" s="7">
        <f t="shared" si="34"/>
        <v>96.4850048371493</v>
      </c>
    </row>
    <row r="385" spans="1:14" s="6" customFormat="1" ht="12.75">
      <c r="A385" s="8">
        <v>1990</v>
      </c>
      <c r="B385" s="7">
        <f aca="true" ca="1" t="shared" si="36" ref="B385:B403">+SUM(INDIRECT(ADDRESS((ROW(A385)-ROW($A$385))*12+ROW($A$136),COLUMN($B$3),4,TRUE)&amp;":"&amp;ADDRESS((ROW(A385)-ROW($A$385))*12+ROW($A$136)+11,COLUMN($B$3),4,TRUE)))</f>
        <v>12352.600000000002</v>
      </c>
      <c r="C385" s="7">
        <v>31414</v>
      </c>
      <c r="D385" s="7">
        <f ca="1" t="shared" si="35"/>
        <v>9040.468382306934</v>
      </c>
      <c r="K385" s="8">
        <f>+A385</f>
        <v>1990</v>
      </c>
      <c r="L385" s="7">
        <f>+B385/B$385*100</f>
        <v>100</v>
      </c>
      <c r="M385" s="7">
        <f>+C385/C$385*100</f>
        <v>100</v>
      </c>
      <c r="N385" s="7">
        <f>+D385/D$385*100</f>
        <v>100</v>
      </c>
    </row>
    <row r="386" spans="1:14" s="6" customFormat="1" ht="12.75">
      <c r="A386" s="8">
        <v>1991</v>
      </c>
      <c r="B386" s="7">
        <f ca="1" t="shared" si="36"/>
        <v>11977.7</v>
      </c>
      <c r="C386" s="7">
        <v>31620</v>
      </c>
      <c r="D386" s="7">
        <f ca="1" t="shared" si="35"/>
        <v>9654.633277245985</v>
      </c>
      <c r="K386" s="8">
        <f aca="true" t="shared" si="37" ref="K386:K404">+A386</f>
        <v>1991</v>
      </c>
      <c r="L386" s="7">
        <f aca="true" t="shared" si="38" ref="L386:L404">+B386/B$385*100</f>
        <v>96.96501141460097</v>
      </c>
      <c r="M386" s="7">
        <f aca="true" t="shared" si="39" ref="M386:M404">+C386/C$385*100</f>
        <v>100.65575857897753</v>
      </c>
      <c r="N386" s="7">
        <f aca="true" t="shared" si="40" ref="N386:N404">+D386/D$385*100</f>
        <v>106.79350747070839</v>
      </c>
    </row>
    <row r="387" spans="1:14" s="6" customFormat="1" ht="12.75">
      <c r="A387" s="8">
        <v>1992</v>
      </c>
      <c r="B387" s="7">
        <f ca="1" t="shared" si="36"/>
        <v>12234.999999999998</v>
      </c>
      <c r="C387" s="7">
        <v>35793</v>
      </c>
      <c r="D387" s="7">
        <f ca="1" t="shared" si="35"/>
        <v>10805.544601992</v>
      </c>
      <c r="K387" s="8">
        <f t="shared" si="37"/>
        <v>1992</v>
      </c>
      <c r="L387" s="7">
        <f t="shared" si="38"/>
        <v>99.04797370594042</v>
      </c>
      <c r="M387" s="7">
        <f t="shared" si="39"/>
        <v>113.9396447443815</v>
      </c>
      <c r="N387" s="7">
        <f t="shared" si="40"/>
        <v>119.5241678311656</v>
      </c>
    </row>
    <row r="388" spans="1:14" s="6" customFormat="1" ht="12.75">
      <c r="A388" s="8">
        <v>1993</v>
      </c>
      <c r="B388" s="7">
        <f ca="1" t="shared" si="36"/>
        <v>13117.600000000002</v>
      </c>
      <c r="C388" s="7">
        <v>38555</v>
      </c>
      <c r="D388" s="7">
        <f ca="1" t="shared" si="35"/>
        <v>9932.34637671561</v>
      </c>
      <c r="K388" s="8">
        <f t="shared" si="37"/>
        <v>1993</v>
      </c>
      <c r="L388" s="7">
        <f t="shared" si="38"/>
        <v>106.19302818839758</v>
      </c>
      <c r="M388" s="7">
        <f t="shared" si="39"/>
        <v>122.73190297319667</v>
      </c>
      <c r="N388" s="7">
        <f t="shared" si="40"/>
        <v>109.86539586991053</v>
      </c>
    </row>
    <row r="389" spans="1:14" s="6" customFormat="1" ht="12.75">
      <c r="A389" s="8">
        <v>1994</v>
      </c>
      <c r="B389" s="7">
        <f ca="1" t="shared" si="36"/>
        <v>15839</v>
      </c>
      <c r="C389" s="7">
        <v>43545</v>
      </c>
      <c r="D389" s="7">
        <f ca="1" t="shared" si="35"/>
        <v>12529.590114912497</v>
      </c>
      <c r="K389" s="8">
        <f t="shared" si="37"/>
        <v>1994</v>
      </c>
      <c r="L389" s="7">
        <f t="shared" si="38"/>
        <v>128.2240176157246</v>
      </c>
      <c r="M389" s="7">
        <f t="shared" si="39"/>
        <v>138.61654039600177</v>
      </c>
      <c r="N389" s="7">
        <f t="shared" si="40"/>
        <v>138.59447967800108</v>
      </c>
    </row>
    <row r="390" spans="1:14" s="6" customFormat="1" ht="12.75">
      <c r="A390" s="8">
        <v>1995</v>
      </c>
      <c r="B390" s="7">
        <f ca="1" t="shared" si="36"/>
        <v>20963.1</v>
      </c>
      <c r="C390" s="7">
        <v>46506</v>
      </c>
      <c r="D390" s="7">
        <f ca="1" t="shared" si="35"/>
        <v>17302.21714044009</v>
      </c>
      <c r="K390" s="8">
        <f t="shared" si="37"/>
        <v>1995</v>
      </c>
      <c r="L390" s="7">
        <f t="shared" si="38"/>
        <v>169.70597283163053</v>
      </c>
      <c r="M390" s="7">
        <f t="shared" si="39"/>
        <v>148.04227414528555</v>
      </c>
      <c r="N390" s="7">
        <f t="shared" si="40"/>
        <v>191.3862911605575</v>
      </c>
    </row>
    <row r="391" spans="1:14" s="6" customFormat="1" ht="12.75">
      <c r="A391" s="8">
        <v>1996</v>
      </c>
      <c r="B391" s="7">
        <f ca="1" t="shared" si="36"/>
        <v>23810.719999999998</v>
      </c>
      <c r="C391" s="7">
        <v>47747</v>
      </c>
      <c r="D391" s="7">
        <f ca="1" t="shared" si="35"/>
        <v>16626.899999999998</v>
      </c>
      <c r="K391" s="8">
        <f t="shared" si="37"/>
        <v>1996</v>
      </c>
      <c r="L391" s="7">
        <f t="shared" si="38"/>
        <v>192.75877143273476</v>
      </c>
      <c r="M391" s="7">
        <f t="shared" si="39"/>
        <v>151.99274208951422</v>
      </c>
      <c r="N391" s="7">
        <f t="shared" si="40"/>
        <v>183.9163558443547</v>
      </c>
    </row>
    <row r="392" spans="1:14" s="6" customFormat="1" ht="12.75">
      <c r="A392" s="8">
        <v>1997</v>
      </c>
      <c r="B392" s="7">
        <f ca="1" t="shared" si="36"/>
        <v>26430.87</v>
      </c>
      <c r="C392" s="7">
        <v>52994</v>
      </c>
      <c r="D392" s="7">
        <f ca="1" t="shared" si="35"/>
        <v>17870.300000000003</v>
      </c>
      <c r="K392" s="8">
        <f t="shared" si="37"/>
        <v>1997</v>
      </c>
      <c r="L392" s="7">
        <f t="shared" si="38"/>
        <v>213.97009536453862</v>
      </c>
      <c r="M392" s="7">
        <f t="shared" si="39"/>
        <v>168.6954860890049</v>
      </c>
      <c r="N392" s="7">
        <f t="shared" si="40"/>
        <v>197.6700680130014</v>
      </c>
    </row>
    <row r="393" spans="1:14" s="6" customFormat="1" ht="12.75">
      <c r="A393" s="8">
        <v>1998</v>
      </c>
      <c r="B393" s="7">
        <f ca="1" t="shared" si="36"/>
        <v>26433.7</v>
      </c>
      <c r="C393" s="7">
        <v>51140</v>
      </c>
      <c r="D393" s="7">
        <f ca="1" t="shared" si="35"/>
        <v>16322.800000000001</v>
      </c>
      <c r="K393" s="8">
        <f t="shared" si="37"/>
        <v>1998</v>
      </c>
      <c r="L393" s="7">
        <f t="shared" si="38"/>
        <v>213.99300552110483</v>
      </c>
      <c r="M393" s="7">
        <f t="shared" si="39"/>
        <v>162.79365887820717</v>
      </c>
      <c r="N393" s="7">
        <f t="shared" si="40"/>
        <v>180.5525920752656</v>
      </c>
    </row>
    <row r="394" spans="1:14" s="6" customFormat="1" ht="12.75">
      <c r="A394" s="8">
        <v>1999</v>
      </c>
      <c r="B394" s="7">
        <f ca="1" t="shared" si="36"/>
        <v>23308</v>
      </c>
      <c r="C394" s="7">
        <v>48011</v>
      </c>
      <c r="D394" s="7">
        <f ca="1" t="shared" si="35"/>
        <v>17162.4</v>
      </c>
      <c r="K394" s="8">
        <f t="shared" si="37"/>
        <v>1999</v>
      </c>
      <c r="L394" s="7">
        <f t="shared" si="38"/>
        <v>188.6890209348639</v>
      </c>
      <c r="M394" s="7">
        <f t="shared" si="39"/>
        <v>152.83313172470875</v>
      </c>
      <c r="N394" s="7">
        <f t="shared" si="40"/>
        <v>189.83972150810757</v>
      </c>
    </row>
    <row r="395" spans="1:14" s="6" customFormat="1" ht="12.75">
      <c r="A395" s="8">
        <v>2000</v>
      </c>
      <c r="B395" s="7">
        <f ca="1" t="shared" si="36"/>
        <v>26341.000000000004</v>
      </c>
      <c r="C395" s="7">
        <v>55086</v>
      </c>
      <c r="D395" s="7">
        <f ca="1" t="shared" si="35"/>
        <v>19210.3</v>
      </c>
      <c r="K395" s="8">
        <f t="shared" si="37"/>
        <v>2000</v>
      </c>
      <c r="L395" s="7">
        <f t="shared" si="38"/>
        <v>213.2425562229814</v>
      </c>
      <c r="M395" s="7">
        <f t="shared" si="39"/>
        <v>175.35493728910677</v>
      </c>
      <c r="N395" s="7">
        <f t="shared" si="40"/>
        <v>212.49230888961907</v>
      </c>
    </row>
    <row r="396" spans="1:14" s="6" customFormat="1" ht="12.75">
      <c r="A396" s="8">
        <v>2001</v>
      </c>
      <c r="B396" s="7">
        <f ca="1" t="shared" si="36"/>
        <v>26542.200000000004</v>
      </c>
      <c r="C396" s="7">
        <v>58223</v>
      </c>
      <c r="D396" s="7">
        <f ca="1" t="shared" si="35"/>
        <v>18271.999999999996</v>
      </c>
      <c r="K396" s="8">
        <f t="shared" si="37"/>
        <v>2001</v>
      </c>
      <c r="L396" s="7">
        <f t="shared" si="38"/>
        <v>214.87136311383836</v>
      </c>
      <c r="M396" s="7">
        <f t="shared" si="39"/>
        <v>185.34093079518686</v>
      </c>
      <c r="N396" s="7">
        <f t="shared" si="40"/>
        <v>202.1134218638501</v>
      </c>
    </row>
    <row r="397" spans="1:14" s="6" customFormat="1" ht="12.75">
      <c r="A397" s="8">
        <v>2002</v>
      </c>
      <c r="B397" s="7">
        <f ca="1" t="shared" si="36"/>
        <v>25649.899999999998</v>
      </c>
      <c r="C397" s="7">
        <v>60361</v>
      </c>
      <c r="D397" s="7">
        <f ca="1" t="shared" si="35"/>
        <v>18179.899999999998</v>
      </c>
      <c r="K397" s="8">
        <f t="shared" si="37"/>
        <v>2002</v>
      </c>
      <c r="L397" s="7">
        <f t="shared" si="38"/>
        <v>207.64778265304466</v>
      </c>
      <c r="M397" s="7">
        <f t="shared" si="39"/>
        <v>192.14681352263324</v>
      </c>
      <c r="N397" s="7">
        <f t="shared" si="40"/>
        <v>201.09466933792737</v>
      </c>
    </row>
    <row r="398" spans="1:14" s="6" customFormat="1" ht="12.75">
      <c r="A398" s="8">
        <v>2003</v>
      </c>
      <c r="B398" s="7">
        <f ca="1" t="shared" si="36"/>
        <v>29938.2</v>
      </c>
      <c r="C398" s="7">
        <v>73084</v>
      </c>
      <c r="D398" s="7">
        <f ca="1" t="shared" si="35"/>
        <v>21664.2</v>
      </c>
      <c r="K398" s="8">
        <f t="shared" si="37"/>
        <v>2003</v>
      </c>
      <c r="L398" s="7">
        <f t="shared" si="38"/>
        <v>242.36355099331314</v>
      </c>
      <c r="M398" s="7">
        <f t="shared" si="39"/>
        <v>232.64786400967722</v>
      </c>
      <c r="N398" s="7">
        <f t="shared" si="40"/>
        <v>239.63581402927002</v>
      </c>
    </row>
    <row r="399" spans="1:14" s="6" customFormat="1" ht="12.75">
      <c r="A399" s="8">
        <v>2004</v>
      </c>
      <c r="B399" s="7">
        <f ca="1" t="shared" si="36"/>
        <v>34574.899999999994</v>
      </c>
      <c r="C399" s="7">
        <v>96475</v>
      </c>
      <c r="D399" s="7">
        <f ca="1" t="shared" si="35"/>
        <v>32520.3</v>
      </c>
      <c r="K399" s="8">
        <f t="shared" si="37"/>
        <v>2004</v>
      </c>
      <c r="L399" s="7">
        <f t="shared" si="38"/>
        <v>279.89977818434977</v>
      </c>
      <c r="M399" s="7">
        <f t="shared" si="39"/>
        <v>307.1082956643535</v>
      </c>
      <c r="N399" s="7">
        <f t="shared" si="40"/>
        <v>359.7191940148295</v>
      </c>
    </row>
    <row r="400" spans="1:14" s="6" customFormat="1" ht="12.75">
      <c r="A400" s="8">
        <v>2005</v>
      </c>
      <c r="B400" s="7">
        <f ca="1" t="shared" si="36"/>
        <v>40351.4</v>
      </c>
      <c r="C400" s="7">
        <v>118308</v>
      </c>
      <c r="D400" s="7">
        <f ca="1" t="shared" si="35"/>
        <v>41267</v>
      </c>
      <c r="K400" s="8">
        <f t="shared" si="37"/>
        <v>2005</v>
      </c>
      <c r="L400" s="7">
        <f t="shared" si="38"/>
        <v>326.6632126030147</v>
      </c>
      <c r="M400" s="7">
        <f t="shared" si="39"/>
        <v>376.6091551537531</v>
      </c>
      <c r="N400" s="7">
        <f t="shared" si="40"/>
        <v>456.46971213088347</v>
      </c>
    </row>
    <row r="401" spans="1:14" s="6" customFormat="1" ht="12.75">
      <c r="A401" s="8">
        <v>2006</v>
      </c>
      <c r="B401" s="7">
        <f ca="1" t="shared" si="36"/>
        <v>46459</v>
      </c>
      <c r="C401" s="7">
        <v>137471</v>
      </c>
      <c r="D401" s="7">
        <f ca="1" t="shared" si="35"/>
        <v>58680.00000000001</v>
      </c>
      <c r="K401" s="8">
        <f t="shared" si="37"/>
        <v>2006</v>
      </c>
      <c r="L401" s="7">
        <f t="shared" si="38"/>
        <v>376.1070543853115</v>
      </c>
      <c r="M401" s="7">
        <f t="shared" si="39"/>
        <v>437.6106194690266</v>
      </c>
      <c r="N401" s="7">
        <f t="shared" si="40"/>
        <v>649.0814139103944</v>
      </c>
    </row>
    <row r="402" spans="1:14" s="6" customFormat="1" ht="12.75">
      <c r="A402" s="8">
        <v>2007</v>
      </c>
      <c r="B402" s="7">
        <f ca="1" t="shared" si="36"/>
        <v>55779</v>
      </c>
      <c r="C402" s="7">
        <v>160649</v>
      </c>
      <c r="D402" s="7">
        <f ca="1" t="shared" si="35"/>
        <v>67665.7</v>
      </c>
      <c r="K402" s="8">
        <f t="shared" si="37"/>
        <v>2007</v>
      </c>
      <c r="L402" s="7">
        <f t="shared" si="38"/>
        <v>451.5567572818677</v>
      </c>
      <c r="M402" s="7">
        <f t="shared" si="39"/>
        <v>511.39300948621633</v>
      </c>
      <c r="N402" s="7">
        <f t="shared" si="40"/>
        <v>748.4756003619048</v>
      </c>
    </row>
    <row r="403" spans="1:14" s="6" customFormat="1" ht="12.75">
      <c r="A403" s="8">
        <v>2008</v>
      </c>
      <c r="B403" s="7">
        <f ca="1" t="shared" si="36"/>
        <v>70023</v>
      </c>
      <c r="C403" s="7">
        <v>197942</v>
      </c>
      <c r="D403" s="7">
        <f ca="1" t="shared" si="35"/>
        <v>66455.3</v>
      </c>
      <c r="K403" s="8">
        <f t="shared" si="37"/>
        <v>2008</v>
      </c>
      <c r="L403" s="7">
        <f t="shared" si="38"/>
        <v>566.8685135113254</v>
      </c>
      <c r="M403" s="7">
        <f t="shared" si="39"/>
        <v>630.1075953396575</v>
      </c>
      <c r="N403" s="7">
        <f t="shared" si="40"/>
        <v>735.0869135282793</v>
      </c>
    </row>
    <row r="404" spans="1:14" s="6" customFormat="1" ht="12.75">
      <c r="A404" s="8">
        <v>2009</v>
      </c>
      <c r="B404" s="7">
        <f>+AVERAGE(B364:B372)/AVERAGE(B352:B360)*B403</f>
        <v>52527.78697674419</v>
      </c>
      <c r="C404" s="7">
        <f>+AVERAGE(C364:C372)/AVERAGE(C352:C360)*C403</f>
        <v>146671.71682166794</v>
      </c>
      <c r="D404" s="7">
        <f>+AVERAGE(D364:D371)/AVERAGE(D352:D359)*D403</f>
        <v>42927.614863827774</v>
      </c>
      <c r="K404" s="8">
        <f t="shared" si="37"/>
        <v>2009</v>
      </c>
      <c r="L404" s="7">
        <f t="shared" si="38"/>
        <v>425.23668682499374</v>
      </c>
      <c r="M404" s="7">
        <f t="shared" si="39"/>
        <v>466.8992067920925</v>
      </c>
      <c r="N404" s="7">
        <f t="shared" si="40"/>
        <v>474.8383938584559</v>
      </c>
    </row>
    <row r="405" spans="2:14" s="3" customFormat="1" ht="12.75">
      <c r="B405" s="5"/>
      <c r="C405" s="5"/>
      <c r="D405" s="5"/>
      <c r="K405" s="4"/>
      <c r="L405" s="5"/>
      <c r="M405" s="5"/>
      <c r="N405" s="5"/>
    </row>
    <row r="406" spans="2:4" ht="12.75">
      <c r="B406" s="1"/>
      <c r="C406" s="1"/>
      <c r="D406" s="1"/>
    </row>
  </sheetData>
  <hyperlinks>
    <hyperlink ref="H2" r:id="rId1" display="http://www.mdic.gov.br/sitio/interna/interna.php?area=5&amp;menu=1486&amp;refr=608"/>
  </hyperlinks>
  <printOptions/>
  <pageMargins left="0.17" right="0.18" top="1" bottom="1" header="0.5" footer="0.5"/>
  <pageSetup fitToHeight="1" fitToWidth="1" horizontalDpi="600" verticalDpi="600" orientation="portrait" scale="42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emedrano</dc:creator>
  <cp:keywords/>
  <dc:description/>
  <cp:lastModifiedBy>DC</cp:lastModifiedBy>
  <cp:lastPrinted>2009-11-09T20:20:32Z</cp:lastPrinted>
  <dcterms:created xsi:type="dcterms:W3CDTF">2009-11-09T14:39:53Z</dcterms:created>
  <dcterms:modified xsi:type="dcterms:W3CDTF">2009-11-21T21:48:26Z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