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115" windowHeight="34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8" i="1" l="1"/>
  <c r="H20" i="1" s="1"/>
  <c r="J13" i="1" s="1"/>
  <c r="E7" i="1"/>
  <c r="E3" i="1"/>
  <c r="J12" i="1"/>
  <c r="H14" i="1"/>
  <c r="H15" i="1" s="1"/>
  <c r="D6" i="1"/>
  <c r="E6" i="1" s="1"/>
  <c r="J14" i="1" l="1"/>
  <c r="J15" i="1" s="1"/>
  <c r="E4" i="1" s="1"/>
  <c r="E10" i="1" s="1"/>
  <c r="D5" i="1"/>
  <c r="C10" i="1"/>
  <c r="C9" i="1"/>
  <c r="C12" i="1" s="1"/>
  <c r="B10" i="1"/>
  <c r="B9" i="1"/>
  <c r="B12" i="1" s="1"/>
  <c r="D9" i="1" l="1"/>
  <c r="D12" i="1" s="1"/>
  <c r="E5" i="1"/>
  <c r="E9" i="1" s="1"/>
  <c r="E12" i="1" s="1"/>
  <c r="E13" i="1" s="1"/>
  <c r="B13" i="1"/>
  <c r="C13" i="1"/>
  <c r="D10" i="1"/>
  <c r="D13" i="1" s="1"/>
</calcChain>
</file>

<file path=xl/sharedStrings.xml><?xml version="1.0" encoding="utf-8"?>
<sst xmlns="http://schemas.openxmlformats.org/spreadsheetml/2006/main" count="31" uniqueCount="31">
  <si>
    <t>resultado consolidado</t>
  </si>
  <si>
    <t>Recaudación Nacion</t>
  </si>
  <si>
    <t>Gastos Nacion</t>
  </si>
  <si>
    <t>Recaudación Provincias</t>
  </si>
  <si>
    <t>Gastos Provincias</t>
  </si>
  <si>
    <t>Transferencias</t>
  </si>
  <si>
    <t>Recaudación Total</t>
  </si>
  <si>
    <t>Gastos Total</t>
  </si>
  <si>
    <t>Recaudación Total - transferencias</t>
  </si>
  <si>
    <t>Proyección Ieral 2013</t>
  </si>
  <si>
    <t>Gastos sin rem y sin intereses 2013</t>
  </si>
  <si>
    <t>Pauta de Crecimiento</t>
  </si>
  <si>
    <t>Remuneraciones</t>
  </si>
  <si>
    <t>Intereses</t>
  </si>
  <si>
    <t>Total Nación</t>
  </si>
  <si>
    <t>Supuestos</t>
  </si>
  <si>
    <t>Para las transferencias del BCRA y de la ANSES se supone un incremento similar al de la recaudación</t>
  </si>
  <si>
    <t>Proyección Ieral 2014 (suponiendo incremento salarial del 35%)</t>
  </si>
  <si>
    <t>intereses</t>
  </si>
  <si>
    <t>cupon</t>
  </si>
  <si>
    <t>resto</t>
  </si>
  <si>
    <t>Total</t>
  </si>
  <si>
    <t>Gastos Nacionales en remuneraciones para el 2014 se supone un incremento del 35%</t>
  </si>
  <si>
    <t>Recursos provinciales para el 2013 se toma proyección de Ieral: +32%</t>
  </si>
  <si>
    <t>Gastos provinciales para el 2013 se toma proyección de Ieral: +31%</t>
  </si>
  <si>
    <t>Recursos provinciales para el 2014 se toma proyección de Ieral: +29%</t>
  </si>
  <si>
    <t>Gastos provinciales para el 2014 se toma proyección de Ieral: +32% (el cual incluye el supuesto de que las remuneraciones se incrementan un 35%)</t>
  </si>
  <si>
    <t>Recursos Nacionales para el 2014 se toma proyección de Ieral para las provincias:+29%</t>
  </si>
  <si>
    <t>Gastos Nacionales (sin incluir intereses y remuneracines) para el 2014 se supone del +30%</t>
  </si>
  <si>
    <t>Se supone pago de cupón PBI por 4000 mn de USD (a tipo de cambio de 9$/USD)</t>
  </si>
  <si>
    <t>Para el cálculo de pago de intereses de la Nación para el 2014 se supone un tipo de cambio de 9$/USD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</si>
</sst>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 wrapText="1"/>
    </xf>
    <xf numFmtId="9" fontId="0" fillId="0" borderId="0" xfId="1" applyFont="1"/>
    <xf numFmtId="9" fontId="0" fillId="0" borderId="0" xfId="0" applyNumberFormat="1" applyAlignment="1">
      <alignment vertical="center" wrapText="1"/>
    </xf>
    <xf numFmtId="9" fontId="0" fillId="0" borderId="0" xfId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1" fontId="3" fillId="0" borderId="0" xfId="0" applyNumberFormat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workbookViewId="0">
      <selection activeCell="J12" sqref="J12:J15"/>
    </sheetView>
  </sheetViews>
  <sheetFormatPr defaultColWidth="11.42578125" defaultRowHeight="15" x14ac:dyDescent="0.25"/>
  <cols>
    <col min="1" max="1" width="31.7109375" bestFit="1" customWidth="1"/>
    <col min="6" max="6" width="16.85546875" customWidth="1"/>
    <col min="7" max="7" width="20.42578125" customWidth="1"/>
    <col min="9" max="9" width="13.7109375" customWidth="1"/>
    <col min="10" max="10" width="12.5703125" bestFit="1" customWidth="1"/>
  </cols>
  <sheetData>
    <row r="2" spans="1:10" x14ac:dyDescent="0.25">
      <c r="B2" s="10">
        <v>2011</v>
      </c>
      <c r="C2" s="10">
        <v>2012</v>
      </c>
      <c r="D2" s="10">
        <v>2013</v>
      </c>
      <c r="E2" s="10">
        <v>2014</v>
      </c>
      <c r="G2" t="s">
        <v>9</v>
      </c>
      <c r="H2" t="s">
        <v>17</v>
      </c>
    </row>
    <row r="3" spans="1:10" x14ac:dyDescent="0.25">
      <c r="A3" t="s">
        <v>1</v>
      </c>
      <c r="B3" s="1">
        <v>434843</v>
      </c>
      <c r="C3" s="1">
        <v>550402</v>
      </c>
      <c r="D3" s="1">
        <v>717914</v>
      </c>
      <c r="E3" s="1">
        <f>+D3*(1+H3)</f>
        <v>926109.06</v>
      </c>
      <c r="H3" s="2">
        <v>0.28999999999999998</v>
      </c>
    </row>
    <row r="4" spans="1:10" x14ac:dyDescent="0.25">
      <c r="A4" t="s">
        <v>2</v>
      </c>
      <c r="B4" s="1">
        <v>465506</v>
      </c>
      <c r="C4" s="1">
        <v>605965</v>
      </c>
      <c r="D4" s="1">
        <v>782392</v>
      </c>
      <c r="E4" s="1">
        <f>+J15</f>
        <v>1054264.5715370928</v>
      </c>
      <c r="F4" s="1"/>
    </row>
    <row r="5" spans="1:10" x14ac:dyDescent="0.25">
      <c r="A5" t="s">
        <v>3</v>
      </c>
      <c r="B5" s="1">
        <v>323078</v>
      </c>
      <c r="C5" s="1">
        <v>404516</v>
      </c>
      <c r="D5" s="1">
        <f>+C5*(1+G5)</f>
        <v>533961.12</v>
      </c>
      <c r="E5" s="1">
        <f>+D5*(1+H5)</f>
        <v>688809.84479999996</v>
      </c>
      <c r="F5" s="1"/>
      <c r="G5" s="2">
        <v>0.32</v>
      </c>
      <c r="H5" s="5">
        <v>0.28999999999999998</v>
      </c>
    </row>
    <row r="6" spans="1:10" x14ac:dyDescent="0.25">
      <c r="A6" t="s">
        <v>4</v>
      </c>
      <c r="B6" s="1">
        <v>339225</v>
      </c>
      <c r="C6" s="1">
        <v>417813</v>
      </c>
      <c r="D6" s="1">
        <f>+C6*(1+G6)</f>
        <v>545249</v>
      </c>
      <c r="E6" s="1">
        <f>+D6*(1+H6)</f>
        <v>719512</v>
      </c>
      <c r="F6" s="1"/>
      <c r="G6" s="2">
        <v>0.30500726401524125</v>
      </c>
      <c r="H6" s="6">
        <v>0.31960260358111614</v>
      </c>
    </row>
    <row r="7" spans="1:10" x14ac:dyDescent="0.25">
      <c r="A7" t="s">
        <v>5</v>
      </c>
      <c r="B7" s="1">
        <v>21606</v>
      </c>
      <c r="C7" s="1">
        <v>26934</v>
      </c>
      <c r="D7" s="1">
        <v>57809</v>
      </c>
      <c r="E7" s="1">
        <f>+D7*(1+H7)</f>
        <v>74573.61</v>
      </c>
      <c r="H7" s="2">
        <v>0.28999999999999998</v>
      </c>
    </row>
    <row r="8" spans="1:10" x14ac:dyDescent="0.25">
      <c r="B8" s="1"/>
      <c r="C8" s="1"/>
      <c r="D8" s="1"/>
      <c r="E8" s="1"/>
      <c r="H8" s="1"/>
    </row>
    <row r="9" spans="1:10" x14ac:dyDescent="0.25">
      <c r="A9" t="s">
        <v>6</v>
      </c>
      <c r="B9" s="1">
        <f t="shared" ref="B9:D10" si="0">+B3+B5</f>
        <v>757921</v>
      </c>
      <c r="C9" s="1">
        <f t="shared" si="0"/>
        <v>954918</v>
      </c>
      <c r="D9" s="1">
        <f t="shared" si="0"/>
        <v>1251875.1200000001</v>
      </c>
      <c r="E9" s="1">
        <f t="shared" ref="E9" si="1">+E3+E5</f>
        <v>1614918.9048000001</v>
      </c>
    </row>
    <row r="10" spans="1:10" x14ac:dyDescent="0.25">
      <c r="A10" t="s">
        <v>7</v>
      </c>
      <c r="B10" s="1">
        <f t="shared" si="0"/>
        <v>804731</v>
      </c>
      <c r="C10" s="1">
        <f t="shared" si="0"/>
        <v>1023778</v>
      </c>
      <c r="D10" s="1">
        <f t="shared" si="0"/>
        <v>1327641</v>
      </c>
      <c r="E10" s="1">
        <f t="shared" ref="E10" si="2">+E4+E6</f>
        <v>1773776.5715370928</v>
      </c>
    </row>
    <row r="11" spans="1:10" ht="25.5" customHeight="1" x14ac:dyDescent="0.25">
      <c r="B11" s="1"/>
      <c r="C11" s="1"/>
      <c r="D11" s="1"/>
      <c r="E11" s="1"/>
      <c r="H11" s="7">
        <v>2013</v>
      </c>
      <c r="I11" s="3" t="s">
        <v>11</v>
      </c>
      <c r="J11" s="7">
        <v>2014</v>
      </c>
    </row>
    <row r="12" spans="1:10" x14ac:dyDescent="0.25">
      <c r="A12" t="s">
        <v>8</v>
      </c>
      <c r="B12" s="1">
        <f>+B9-B7</f>
        <v>736315</v>
      </c>
      <c r="C12" s="1">
        <f>+C9-C7</f>
        <v>927984</v>
      </c>
      <c r="D12" s="1">
        <f>+D9-D7</f>
        <v>1194066.1200000001</v>
      </c>
      <c r="E12" s="1">
        <f>+E9-E7</f>
        <v>1540345.2948</v>
      </c>
      <c r="G12" t="s">
        <v>12</v>
      </c>
      <c r="H12" s="1">
        <v>101643.2</v>
      </c>
      <c r="I12" s="2">
        <v>0.35</v>
      </c>
      <c r="J12" s="1">
        <f>+H12*(1+I12)</f>
        <v>137218.32</v>
      </c>
    </row>
    <row r="13" spans="1:10" x14ac:dyDescent="0.25">
      <c r="A13" t="s">
        <v>0</v>
      </c>
      <c r="B13" s="9">
        <f>+B12-B10</f>
        <v>-68416</v>
      </c>
      <c r="C13" s="9">
        <f>+C12-C10</f>
        <v>-95794</v>
      </c>
      <c r="D13" s="9">
        <f>+D12-D10</f>
        <v>-133574.87999999989</v>
      </c>
      <c r="E13" s="9">
        <f>+E12-E10</f>
        <v>-233431.27673709276</v>
      </c>
      <c r="G13" t="s">
        <v>13</v>
      </c>
      <c r="H13" s="1">
        <v>41998.400000000001</v>
      </c>
      <c r="J13" s="1">
        <f>+H20</f>
        <v>86670.73153709287</v>
      </c>
    </row>
    <row r="14" spans="1:10" x14ac:dyDescent="0.25">
      <c r="G14" t="s">
        <v>10</v>
      </c>
      <c r="H14" s="1">
        <f>+D4-H13-H12</f>
        <v>638750.4</v>
      </c>
      <c r="I14" s="2">
        <v>0.3</v>
      </c>
      <c r="J14" s="1">
        <f>+H14*(1+I14)</f>
        <v>830375.52</v>
      </c>
    </row>
    <row r="15" spans="1:10" x14ac:dyDescent="0.25">
      <c r="B15" s="4"/>
      <c r="G15" t="s">
        <v>14</v>
      </c>
      <c r="H15" s="1">
        <f>+SUM(H12:H14)</f>
        <v>782392</v>
      </c>
      <c r="J15" s="1">
        <f t="shared" ref="J15" si="3">+SUM(J12:J14)</f>
        <v>1054264.5715370928</v>
      </c>
    </row>
    <row r="16" spans="1:10" x14ac:dyDescent="0.25">
      <c r="H16" s="1"/>
      <c r="I16" s="4"/>
    </row>
    <row r="17" spans="1:8" x14ac:dyDescent="0.25">
      <c r="G17" t="s">
        <v>18</v>
      </c>
      <c r="H17" s="1">
        <v>2014</v>
      </c>
    </row>
    <row r="18" spans="1:8" x14ac:dyDescent="0.25">
      <c r="G18" t="s">
        <v>19</v>
      </c>
      <c r="H18" s="1">
        <f>4000*9</f>
        <v>36000</v>
      </c>
    </row>
    <row r="19" spans="1:8" x14ac:dyDescent="0.25">
      <c r="A19" s="8" t="s">
        <v>15</v>
      </c>
      <c r="B19" s="8" t="s">
        <v>23</v>
      </c>
      <c r="C19" s="8"/>
      <c r="D19" s="8"/>
      <c r="G19" t="s">
        <v>20</v>
      </c>
      <c r="H19" s="1">
        <v>50670.73153709287</v>
      </c>
    </row>
    <row r="20" spans="1:8" x14ac:dyDescent="0.25">
      <c r="A20" s="8"/>
      <c r="B20" s="8" t="s">
        <v>24</v>
      </c>
      <c r="C20" s="8"/>
      <c r="D20" s="8"/>
      <c r="G20" t="s">
        <v>21</v>
      </c>
      <c r="H20" s="1">
        <f>+H18+H19</f>
        <v>86670.73153709287</v>
      </c>
    </row>
    <row r="21" spans="1:8" x14ac:dyDescent="0.25">
      <c r="A21" s="8"/>
      <c r="B21" s="8" t="s">
        <v>25</v>
      </c>
      <c r="C21" s="8"/>
      <c r="D21" s="8"/>
    </row>
    <row r="22" spans="1:8" x14ac:dyDescent="0.25">
      <c r="A22" s="8"/>
      <c r="B22" s="8" t="s">
        <v>26</v>
      </c>
      <c r="C22" s="8"/>
      <c r="D22" s="8"/>
    </row>
    <row r="23" spans="1:8" x14ac:dyDescent="0.25">
      <c r="A23" s="8"/>
      <c r="B23" s="8" t="s">
        <v>27</v>
      </c>
      <c r="C23" s="8"/>
      <c r="D23" s="8"/>
    </row>
    <row r="24" spans="1:8" x14ac:dyDescent="0.25">
      <c r="A24" s="8"/>
      <c r="B24" s="8" t="s">
        <v>28</v>
      </c>
      <c r="C24" s="8"/>
      <c r="D24" s="8"/>
    </row>
    <row r="25" spans="1:8" x14ac:dyDescent="0.25">
      <c r="A25" s="8"/>
      <c r="B25" s="8" t="s">
        <v>22</v>
      </c>
      <c r="C25" s="8"/>
      <c r="D25" s="8"/>
    </row>
    <row r="26" spans="1:8" x14ac:dyDescent="0.25">
      <c r="B26" s="8" t="s">
        <v>30</v>
      </c>
    </row>
    <row r="27" spans="1:8" x14ac:dyDescent="0.25">
      <c r="B27" s="8" t="s">
        <v>29</v>
      </c>
    </row>
    <row r="28" spans="1:8" x14ac:dyDescent="0.25">
      <c r="B28" s="8" t="s">
        <v>16</v>
      </c>
    </row>
    <row r="38" spans="2:5" x14ac:dyDescent="0.25">
      <c r="B38" s="4"/>
      <c r="C38" s="4"/>
      <c r="D38" s="4"/>
      <c r="E38" s="4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Domingo</cp:lastModifiedBy>
  <dcterms:created xsi:type="dcterms:W3CDTF">2014-02-04T12:24:42Z</dcterms:created>
  <dcterms:modified xsi:type="dcterms:W3CDTF">2014-02-19T20:11:27Z</dcterms:modified>
</cp:coreProperties>
</file>