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35"/>
  </bookViews>
  <sheets>
    <sheet name="Principal" sheetId="1" r:id="rId1"/>
    <sheet name="Interest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9" i="3" l="1"/>
  <c r="F9" i="3"/>
  <c r="D9" i="3"/>
  <c r="D16" i="3" l="1"/>
  <c r="E16" i="3"/>
  <c r="F16" i="3"/>
  <c r="G16" i="3"/>
  <c r="H16" i="3"/>
  <c r="I16" i="3"/>
  <c r="J16" i="3"/>
  <c r="C16" i="3"/>
  <c r="D53" i="2" l="1"/>
  <c r="E53" i="2"/>
  <c r="F53" i="2"/>
  <c r="D12" i="2"/>
  <c r="E12" i="2"/>
  <c r="F12" i="2"/>
  <c r="D4" i="2"/>
  <c r="E4" i="2"/>
  <c r="F4" i="2"/>
  <c r="C12" i="2"/>
  <c r="C53" i="2" s="1"/>
  <c r="D49" i="2" l="1"/>
  <c r="E49" i="2"/>
  <c r="F49" i="2"/>
  <c r="C49" i="2"/>
  <c r="D41" i="2"/>
  <c r="E41" i="2"/>
  <c r="F41" i="2"/>
  <c r="C41" i="2"/>
  <c r="D38" i="2"/>
  <c r="D30" i="2" s="1"/>
  <c r="E38" i="2"/>
  <c r="E30" i="2" s="1"/>
  <c r="F38" i="2"/>
  <c r="F30" i="2" s="1"/>
  <c r="C38" i="2"/>
  <c r="C30" i="2" s="1"/>
  <c r="D35" i="2"/>
  <c r="E35" i="2"/>
  <c r="F35" i="2"/>
  <c r="C35" i="2"/>
  <c r="D32" i="2"/>
  <c r="E32" i="2"/>
  <c r="F32" i="2"/>
  <c r="C32" i="2"/>
  <c r="D27" i="2"/>
  <c r="E27" i="2"/>
  <c r="F27" i="2"/>
  <c r="C27" i="2"/>
  <c r="D24" i="2"/>
  <c r="E24" i="2"/>
  <c r="F24" i="2"/>
  <c r="C24" i="2"/>
  <c r="F18" i="2"/>
  <c r="F17" i="2" s="1"/>
  <c r="F16" i="2" s="1"/>
  <c r="E18" i="2"/>
  <c r="E17" i="2" s="1"/>
  <c r="E16" i="2" s="1"/>
  <c r="D18" i="2"/>
  <c r="D17" i="2" s="1"/>
  <c r="D16" i="2" s="1"/>
  <c r="C18" i="2"/>
  <c r="C17" i="2" s="1"/>
  <c r="C16" i="2" s="1"/>
  <c r="D13" i="2"/>
  <c r="E13" i="2"/>
  <c r="F13" i="2"/>
  <c r="C13" i="2"/>
  <c r="D5" i="2"/>
  <c r="E5" i="2"/>
  <c r="F5" i="2"/>
  <c r="C5" i="2"/>
  <c r="C4" i="2" s="1"/>
  <c r="D18" i="1"/>
  <c r="E18" i="1"/>
  <c r="F18" i="1"/>
  <c r="C18" i="1"/>
  <c r="D14" i="1"/>
  <c r="D13" i="1" s="1"/>
  <c r="E14" i="1"/>
  <c r="E13" i="1" s="1"/>
  <c r="F14" i="1"/>
  <c r="F13" i="1" s="1"/>
  <c r="C14" i="1"/>
  <c r="C13" i="1" s="1"/>
  <c r="D5" i="1"/>
  <c r="D4" i="1" s="1"/>
  <c r="E5" i="1"/>
  <c r="E4" i="1" s="1"/>
  <c r="F5" i="1"/>
  <c r="F4" i="1" s="1"/>
  <c r="C5" i="1"/>
  <c r="C4" i="1" s="1"/>
  <c r="E22" i="1" l="1"/>
  <c r="E26" i="1" s="1"/>
  <c r="F22" i="1"/>
  <c r="F26" i="1" s="1"/>
  <c r="D22" i="1"/>
  <c r="D26" i="1" s="1"/>
  <c r="C22" i="1"/>
</calcChain>
</file>

<file path=xl/sharedStrings.xml><?xml version="1.0" encoding="utf-8"?>
<sst xmlns="http://schemas.openxmlformats.org/spreadsheetml/2006/main" count="125" uniqueCount="57">
  <si>
    <t>Loans</t>
  </si>
  <si>
    <t>International Organizations</t>
  </si>
  <si>
    <t>Others</t>
  </si>
  <si>
    <t>Commercial Banking</t>
  </si>
  <si>
    <t>Treasury Promissory Notes</t>
  </si>
  <si>
    <t>Other Creditors</t>
  </si>
  <si>
    <t xml:space="preserve">   IBRD</t>
  </si>
  <si>
    <t xml:space="preserve">   IDB</t>
  </si>
  <si>
    <t xml:space="preserve">   Others</t>
  </si>
  <si>
    <t>Boden</t>
  </si>
  <si>
    <t xml:space="preserve">   Boden/U$S/Libor/2013</t>
  </si>
  <si>
    <t xml:space="preserve">   Boden/USD/7%/2015</t>
  </si>
  <si>
    <t>BONAR VII/U$S/7%/2013</t>
  </si>
  <si>
    <t>Treasury Bills</t>
  </si>
  <si>
    <t xml:space="preserve">   Bocones</t>
  </si>
  <si>
    <t>Total</t>
  </si>
  <si>
    <t>Public Debt in Foreign Currency</t>
  </si>
  <si>
    <t>Interests</t>
  </si>
  <si>
    <t>Principal</t>
  </si>
  <si>
    <t>Public securities and treasury bills</t>
  </si>
  <si>
    <t>Par</t>
  </si>
  <si>
    <t xml:space="preserve">   Par/U$S/T.Fija/2038</t>
  </si>
  <si>
    <t xml:space="preserve">   Par/EUR/T.Fija/2038</t>
  </si>
  <si>
    <t xml:space="preserve">   Par/JPY/T.Fija/2038</t>
  </si>
  <si>
    <t>Discount</t>
  </si>
  <si>
    <t xml:space="preserve">   Discount/U$S/8,28%/2033</t>
  </si>
  <si>
    <t xml:space="preserve">   Discount/EUR/7,82%/2033</t>
  </si>
  <si>
    <t xml:space="preserve">   Discount/JPY/4,33%/2033</t>
  </si>
  <si>
    <t>BONOS GLOBALES/U$S/8,75%/2017</t>
  </si>
  <si>
    <t>BONAR X /U$S/7%/2017</t>
  </si>
  <si>
    <t>BONAR/U$S/9%/2018</t>
  </si>
  <si>
    <t>BONAR/U$S/9%/2019</t>
  </si>
  <si>
    <t xml:space="preserve">   Otros</t>
  </si>
  <si>
    <t>Applicable Law</t>
  </si>
  <si>
    <t>Argentinian law</t>
  </si>
  <si>
    <t>Argentinian Law</t>
  </si>
  <si>
    <t>NY Law</t>
  </si>
  <si>
    <t xml:space="preserve">         NY Law</t>
  </si>
  <si>
    <t xml:space="preserve">         Argentinian Law</t>
  </si>
  <si>
    <t>London Law</t>
  </si>
  <si>
    <t>Tokyo Law</t>
  </si>
  <si>
    <t xml:space="preserve">      issuance swap 2005</t>
  </si>
  <si>
    <t>issuance swap 2010</t>
  </si>
  <si>
    <t xml:space="preserve">      issuance swap 2010</t>
  </si>
  <si>
    <t>mn of USD</t>
  </si>
  <si>
    <t>Cordoba</t>
  </si>
  <si>
    <t>Foreign obligations In Dollars</t>
  </si>
  <si>
    <t>Foreign obligations in Pesos</t>
  </si>
  <si>
    <t>CABA</t>
  </si>
  <si>
    <t>Foreign obligations in dollars</t>
  </si>
  <si>
    <t>Santa Fe</t>
  </si>
  <si>
    <t>Mendoza</t>
  </si>
  <si>
    <t>Buenos Aires</t>
  </si>
  <si>
    <t>Sub-Total National</t>
  </si>
  <si>
    <t>Provinces</t>
  </si>
  <si>
    <t>Provinces in Detail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</si>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</sst>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" fontId="1" fillId="0" borderId="0" xfId="0" applyNumberFormat="1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F36"/>
    </sheetView>
  </sheetViews>
  <sheetFormatPr baseColWidth="10" defaultColWidth="11.42578125" defaultRowHeight="15" x14ac:dyDescent="0.25"/>
  <cols>
    <col min="1" max="1" width="40.7109375" bestFit="1" customWidth="1"/>
    <col min="2" max="2" width="22.42578125" customWidth="1"/>
  </cols>
  <sheetData>
    <row r="1" spans="1:6" x14ac:dyDescent="0.25">
      <c r="C1" s="8" t="s">
        <v>16</v>
      </c>
      <c r="D1" s="8"/>
      <c r="E1" s="8"/>
      <c r="F1" s="8"/>
    </row>
    <row r="2" spans="1:6" x14ac:dyDescent="0.25">
      <c r="C2" s="8" t="s">
        <v>18</v>
      </c>
      <c r="D2" s="8"/>
      <c r="E2" s="8"/>
      <c r="F2" s="8"/>
    </row>
    <row r="3" spans="1:6" x14ac:dyDescent="0.25">
      <c r="A3" t="s">
        <v>44</v>
      </c>
      <c r="B3" s="1" t="s">
        <v>33</v>
      </c>
      <c r="C3" s="1">
        <v>2013</v>
      </c>
      <c r="D3" s="1">
        <v>2014</v>
      </c>
      <c r="E3" s="1">
        <v>2015</v>
      </c>
      <c r="F3" s="1">
        <v>2016</v>
      </c>
    </row>
    <row r="4" spans="1:6" ht="18.75" x14ac:dyDescent="0.3">
      <c r="A4" s="2" t="s">
        <v>0</v>
      </c>
      <c r="B4" s="2"/>
      <c r="C4" s="1">
        <f>+C5+C9+C10+C11</f>
        <v>2087</v>
      </c>
      <c r="D4" s="1">
        <f t="shared" ref="D4:F4" si="0">+D5+D9+D10+D11</f>
        <v>1938</v>
      </c>
      <c r="E4" s="1">
        <f t="shared" si="0"/>
        <v>1929</v>
      </c>
      <c r="F4" s="1">
        <f t="shared" si="0"/>
        <v>1890</v>
      </c>
    </row>
    <row r="5" spans="1:6" x14ac:dyDescent="0.25">
      <c r="A5" s="1" t="s">
        <v>1</v>
      </c>
      <c r="B5" s="1"/>
      <c r="C5">
        <f>+C6+C7+C8</f>
        <v>1698</v>
      </c>
      <c r="D5">
        <f t="shared" ref="D5:F5" si="1">+D6+D7+D8</f>
        <v>1722</v>
      </c>
      <c r="E5">
        <f t="shared" si="1"/>
        <v>1700</v>
      </c>
      <c r="F5">
        <f t="shared" si="1"/>
        <v>1668</v>
      </c>
    </row>
    <row r="6" spans="1:6" x14ac:dyDescent="0.25">
      <c r="A6" t="s">
        <v>6</v>
      </c>
      <c r="C6">
        <v>656</v>
      </c>
      <c r="D6">
        <v>638</v>
      </c>
      <c r="E6">
        <v>673</v>
      </c>
      <c r="F6">
        <v>685</v>
      </c>
    </row>
    <row r="7" spans="1:6" x14ac:dyDescent="0.25">
      <c r="A7" t="s">
        <v>7</v>
      </c>
      <c r="C7">
        <v>886</v>
      </c>
      <c r="D7">
        <v>896</v>
      </c>
      <c r="E7">
        <v>832</v>
      </c>
      <c r="F7">
        <v>787</v>
      </c>
    </row>
    <row r="8" spans="1:6" x14ac:dyDescent="0.25">
      <c r="A8" t="s">
        <v>8</v>
      </c>
      <c r="C8">
        <v>156</v>
      </c>
      <c r="D8">
        <v>188</v>
      </c>
      <c r="E8">
        <v>195</v>
      </c>
      <c r="F8">
        <v>196</v>
      </c>
    </row>
    <row r="9" spans="1:6" x14ac:dyDescent="0.25">
      <c r="A9" s="1" t="s">
        <v>3</v>
      </c>
      <c r="B9" s="1"/>
      <c r="C9">
        <v>0</v>
      </c>
      <c r="D9">
        <v>0</v>
      </c>
      <c r="E9">
        <v>12</v>
      </c>
      <c r="F9">
        <v>12</v>
      </c>
    </row>
    <row r="10" spans="1:6" x14ac:dyDescent="0.25">
      <c r="A10" s="1" t="s">
        <v>4</v>
      </c>
      <c r="B10" s="1"/>
      <c r="C10">
        <v>130</v>
      </c>
      <c r="D10">
        <v>0</v>
      </c>
      <c r="E10">
        <v>0</v>
      </c>
      <c r="F10">
        <v>0</v>
      </c>
    </row>
    <row r="11" spans="1:6" x14ac:dyDescent="0.25">
      <c r="A11" s="1" t="s">
        <v>5</v>
      </c>
      <c r="B11" s="1"/>
      <c r="C11">
        <v>259</v>
      </c>
      <c r="D11">
        <v>216</v>
      </c>
      <c r="E11">
        <v>217</v>
      </c>
      <c r="F11">
        <v>210</v>
      </c>
    </row>
    <row r="13" spans="1:6" ht="18.75" x14ac:dyDescent="0.3">
      <c r="A13" s="2" t="s">
        <v>19</v>
      </c>
      <c r="B13" s="2"/>
      <c r="C13" s="4">
        <f>+C14+C17+C18</f>
        <v>2255</v>
      </c>
      <c r="D13" s="4">
        <f t="shared" ref="D13:F13" si="2">+D14+D17+D18</f>
        <v>0</v>
      </c>
      <c r="E13" s="4">
        <f t="shared" si="2"/>
        <v>5818</v>
      </c>
      <c r="F13" s="4">
        <f t="shared" si="2"/>
        <v>0</v>
      </c>
    </row>
    <row r="14" spans="1:6" x14ac:dyDescent="0.25">
      <c r="A14" s="1" t="s">
        <v>9</v>
      </c>
      <c r="B14" s="1"/>
      <c r="C14" s="5">
        <f>+C15+C16</f>
        <v>246</v>
      </c>
      <c r="D14" s="5">
        <f t="shared" ref="D14:F14" si="3">+D15+D16</f>
        <v>0</v>
      </c>
      <c r="E14" s="5">
        <f t="shared" si="3"/>
        <v>5818</v>
      </c>
      <c r="F14" s="5">
        <f t="shared" si="3"/>
        <v>0</v>
      </c>
    </row>
    <row r="15" spans="1:6" x14ac:dyDescent="0.25">
      <c r="A15" t="s">
        <v>10</v>
      </c>
      <c r="B15" t="s">
        <v>34</v>
      </c>
      <c r="C15" s="5">
        <v>246</v>
      </c>
      <c r="D15" s="5">
        <v>0</v>
      </c>
      <c r="E15" s="5">
        <v>0</v>
      </c>
      <c r="F15" s="5">
        <v>0</v>
      </c>
    </row>
    <row r="16" spans="1:6" x14ac:dyDescent="0.25">
      <c r="A16" t="s">
        <v>11</v>
      </c>
      <c r="B16" t="s">
        <v>34</v>
      </c>
      <c r="C16" s="5">
        <v>0</v>
      </c>
      <c r="D16" s="5">
        <v>0</v>
      </c>
      <c r="E16" s="5">
        <v>5818</v>
      </c>
      <c r="F16" s="5">
        <v>0</v>
      </c>
    </row>
    <row r="17" spans="1:7" x14ac:dyDescent="0.25">
      <c r="A17" s="1" t="s">
        <v>12</v>
      </c>
      <c r="B17" t="s">
        <v>34</v>
      </c>
      <c r="C17" s="5">
        <v>2000</v>
      </c>
      <c r="D17" s="5">
        <v>0</v>
      </c>
      <c r="E17" s="5">
        <v>0</v>
      </c>
      <c r="F17" s="5">
        <v>0</v>
      </c>
    </row>
    <row r="18" spans="1:7" x14ac:dyDescent="0.25">
      <c r="A18" s="1" t="s">
        <v>2</v>
      </c>
      <c r="B18" s="1"/>
      <c r="C18" s="5">
        <f>+C19+C20</f>
        <v>9</v>
      </c>
      <c r="D18" s="5">
        <f t="shared" ref="D18:F18" si="4">+D19+D20</f>
        <v>0</v>
      </c>
      <c r="E18" s="5">
        <f t="shared" si="4"/>
        <v>0</v>
      </c>
      <c r="F18" s="5">
        <f t="shared" si="4"/>
        <v>0</v>
      </c>
    </row>
    <row r="19" spans="1:7" x14ac:dyDescent="0.25">
      <c r="A19" s="3" t="s">
        <v>14</v>
      </c>
      <c r="B19" s="3"/>
      <c r="C19" s="5">
        <v>3</v>
      </c>
      <c r="D19" s="5">
        <v>0</v>
      </c>
      <c r="E19" s="5">
        <v>0</v>
      </c>
      <c r="F19" s="5">
        <v>0</v>
      </c>
    </row>
    <row r="20" spans="1:7" x14ac:dyDescent="0.25">
      <c r="A20" s="3" t="s">
        <v>8</v>
      </c>
      <c r="B20" s="3"/>
      <c r="C20" s="5">
        <v>6</v>
      </c>
      <c r="D20" s="5">
        <v>0</v>
      </c>
      <c r="E20" s="5">
        <v>0</v>
      </c>
      <c r="F20" s="5">
        <v>0</v>
      </c>
    </row>
    <row r="21" spans="1:7" x14ac:dyDescent="0.25">
      <c r="C21" s="5"/>
      <c r="D21" s="5"/>
      <c r="E21" s="5"/>
      <c r="F21" s="5"/>
    </row>
    <row r="22" spans="1:7" ht="18.75" x14ac:dyDescent="0.3">
      <c r="A22" s="2" t="s">
        <v>53</v>
      </c>
      <c r="B22" s="2"/>
      <c r="C22" s="4">
        <f>+C13+C4</f>
        <v>4342</v>
      </c>
      <c r="D22" s="4">
        <f t="shared" ref="D22:F22" si="5">+D13+D4</f>
        <v>1938</v>
      </c>
      <c r="E22" s="4">
        <f t="shared" si="5"/>
        <v>7747</v>
      </c>
      <c r="F22" s="4">
        <f t="shared" si="5"/>
        <v>1890</v>
      </c>
    </row>
    <row r="24" spans="1:7" ht="18.75" x14ac:dyDescent="0.3">
      <c r="A24" s="2" t="s">
        <v>54</v>
      </c>
      <c r="D24" s="4">
        <v>1188.7529559775735</v>
      </c>
      <c r="E24" s="4">
        <v>2255.004832930561</v>
      </c>
      <c r="F24" s="4">
        <v>858.76170296489136</v>
      </c>
    </row>
    <row r="25" spans="1:7" x14ac:dyDescent="0.25">
      <c r="D25" s="5"/>
      <c r="E25" s="5"/>
      <c r="F25" s="5"/>
    </row>
    <row r="26" spans="1:7" ht="18.75" x14ac:dyDescent="0.3">
      <c r="A26" s="2" t="s">
        <v>15</v>
      </c>
      <c r="D26" s="4">
        <f>+D22+D24</f>
        <v>3126.7529559775735</v>
      </c>
      <c r="E26" s="4">
        <f t="shared" ref="E26:F26" si="6">+E22+E24</f>
        <v>10002.004832930561</v>
      </c>
      <c r="F26" s="4">
        <f t="shared" si="6"/>
        <v>2748.7617029648914</v>
      </c>
    </row>
    <row r="27" spans="1:7" ht="18.75" x14ac:dyDescent="0.3">
      <c r="A27" s="2"/>
      <c r="D27" s="4"/>
      <c r="E27" s="4"/>
      <c r="F27" s="4"/>
    </row>
    <row r="28" spans="1:7" x14ac:dyDescent="0.25">
      <c r="A28" s="1" t="s">
        <v>13</v>
      </c>
      <c r="B28" s="1"/>
      <c r="C28" s="5">
        <v>1643</v>
      </c>
      <c r="D28" s="5">
        <v>572</v>
      </c>
      <c r="E28" s="5">
        <v>0</v>
      </c>
      <c r="F28" s="5">
        <v>0</v>
      </c>
      <c r="G28" s="5"/>
    </row>
    <row r="31" spans="1:7" x14ac:dyDescent="0.25">
      <c r="A31" s="1" t="s">
        <v>55</v>
      </c>
    </row>
    <row r="32" spans="1:7" x14ac:dyDescent="0.25">
      <c r="A32" t="s">
        <v>52</v>
      </c>
      <c r="D32" s="5">
        <v>430.61601738039246</v>
      </c>
      <c r="E32" s="5">
        <v>1224.5295173803925</v>
      </c>
      <c r="F32" s="5">
        <v>324.44301738039252</v>
      </c>
    </row>
    <row r="33" spans="1:6" x14ac:dyDescent="0.25">
      <c r="A33" t="s">
        <v>48</v>
      </c>
      <c r="D33" s="5">
        <v>339.15</v>
      </c>
      <c r="E33" s="5">
        <v>573.17000000000007</v>
      </c>
      <c r="F33" s="5">
        <v>128.43</v>
      </c>
    </row>
    <row r="34" spans="1:6" x14ac:dyDescent="0.25">
      <c r="A34" t="s">
        <v>56</v>
      </c>
      <c r="D34" s="5">
        <v>260.98261135511979</v>
      </c>
      <c r="E34" s="5">
        <v>294.48789562962963</v>
      </c>
      <c r="F34" s="5">
        <v>274.12039880174291</v>
      </c>
    </row>
    <row r="35" spans="1:6" x14ac:dyDescent="0.25">
      <c r="A35" t="s">
        <v>50</v>
      </c>
      <c r="D35" s="5">
        <v>54.880438756855575</v>
      </c>
      <c r="E35" s="5">
        <v>48.246857142857145</v>
      </c>
      <c r="F35" s="5">
        <v>47.068984700973573</v>
      </c>
    </row>
    <row r="36" spans="1:6" x14ac:dyDescent="0.25">
      <c r="A36" t="s">
        <v>51</v>
      </c>
      <c r="D36" s="5">
        <v>103.12388848520584</v>
      </c>
      <c r="E36" s="5">
        <v>114.57056277768194</v>
      </c>
      <c r="F36" s="5">
        <v>84.69930208178242</v>
      </c>
    </row>
    <row r="38" spans="1:6" x14ac:dyDescent="0.25">
      <c r="D38" s="5"/>
      <c r="E38" s="5"/>
      <c r="F38" s="5"/>
    </row>
  </sheetData>
  <mergeCells count="2">
    <mergeCell ref="C1:F1"/>
    <mergeCell ref="C2:F2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C53" sqref="C53:F53"/>
    </sheetView>
  </sheetViews>
  <sheetFormatPr baseColWidth="10" defaultColWidth="11.42578125" defaultRowHeight="15" x14ac:dyDescent="0.25"/>
  <cols>
    <col min="1" max="2" width="40.28515625" customWidth="1"/>
  </cols>
  <sheetData>
    <row r="1" spans="1:6" x14ac:dyDescent="0.25">
      <c r="C1" s="8" t="s">
        <v>16</v>
      </c>
      <c r="D1" s="8"/>
      <c r="E1" s="8"/>
      <c r="F1" s="8"/>
    </row>
    <row r="2" spans="1:6" x14ac:dyDescent="0.25">
      <c r="C2" s="8" t="s">
        <v>17</v>
      </c>
      <c r="D2" s="8"/>
      <c r="E2" s="8"/>
      <c r="F2" s="8"/>
    </row>
    <row r="3" spans="1:6" x14ac:dyDescent="0.25">
      <c r="A3" t="s">
        <v>44</v>
      </c>
      <c r="B3" s="1" t="s">
        <v>33</v>
      </c>
      <c r="C3" s="1">
        <v>2013</v>
      </c>
      <c r="D3" s="1">
        <v>2014</v>
      </c>
      <c r="E3" s="1">
        <v>2015</v>
      </c>
      <c r="F3" s="1">
        <v>2016</v>
      </c>
    </row>
    <row r="4" spans="1:6" ht="18.75" x14ac:dyDescent="0.3">
      <c r="A4" s="2" t="s">
        <v>0</v>
      </c>
      <c r="B4" s="2"/>
      <c r="C4" s="1">
        <f>+C5+C9+C10</f>
        <v>600</v>
      </c>
      <c r="D4" s="1">
        <f t="shared" ref="D4:F4" si="0">+D5+D9+D10</f>
        <v>552</v>
      </c>
      <c r="E4" s="1">
        <f t="shared" si="0"/>
        <v>489</v>
      </c>
      <c r="F4" s="1">
        <f t="shared" si="0"/>
        <v>428</v>
      </c>
    </row>
    <row r="5" spans="1:6" x14ac:dyDescent="0.25">
      <c r="A5" s="1" t="s">
        <v>1</v>
      </c>
      <c r="B5" s="1"/>
      <c r="C5">
        <f>+C6+C7+C8</f>
        <v>535</v>
      </c>
      <c r="D5">
        <f t="shared" ref="D5:F5" si="1">+D6+D7+D8</f>
        <v>498</v>
      </c>
      <c r="E5">
        <f t="shared" si="1"/>
        <v>440</v>
      </c>
      <c r="F5">
        <f t="shared" si="1"/>
        <v>386</v>
      </c>
    </row>
    <row r="6" spans="1:6" x14ac:dyDescent="0.25">
      <c r="A6" t="s">
        <v>6</v>
      </c>
      <c r="C6">
        <v>140</v>
      </c>
      <c r="D6">
        <v>124</v>
      </c>
      <c r="E6">
        <v>105</v>
      </c>
      <c r="F6">
        <v>85</v>
      </c>
    </row>
    <row r="7" spans="1:6" x14ac:dyDescent="0.25">
      <c r="A7" t="s">
        <v>7</v>
      </c>
      <c r="C7">
        <v>346</v>
      </c>
      <c r="D7">
        <v>330</v>
      </c>
      <c r="E7">
        <v>296</v>
      </c>
      <c r="F7">
        <v>267</v>
      </c>
    </row>
    <row r="8" spans="1:6" x14ac:dyDescent="0.25">
      <c r="A8" t="s">
        <v>8</v>
      </c>
      <c r="C8">
        <v>49</v>
      </c>
      <c r="D8">
        <v>44</v>
      </c>
      <c r="E8">
        <v>39</v>
      </c>
      <c r="F8">
        <v>34</v>
      </c>
    </row>
    <row r="9" spans="1:6" x14ac:dyDescent="0.25">
      <c r="A9" s="1" t="s">
        <v>4</v>
      </c>
      <c r="B9" s="1"/>
      <c r="C9">
        <v>19</v>
      </c>
      <c r="D9">
        <v>0</v>
      </c>
      <c r="E9">
        <v>0</v>
      </c>
      <c r="F9">
        <v>0</v>
      </c>
    </row>
    <row r="10" spans="1:6" x14ac:dyDescent="0.25">
      <c r="A10" s="1" t="s">
        <v>5</v>
      </c>
      <c r="B10" s="1"/>
      <c r="C10">
        <v>46</v>
      </c>
      <c r="D10">
        <v>54</v>
      </c>
      <c r="E10">
        <v>49</v>
      </c>
      <c r="F10">
        <v>42</v>
      </c>
    </row>
    <row r="12" spans="1:6" ht="18.75" x14ac:dyDescent="0.3">
      <c r="A12" s="2" t="s">
        <v>19</v>
      </c>
      <c r="B12" s="2"/>
      <c r="C12" s="1">
        <f>+C13+C16+C30+C44+C45+C46+C47+C48+C49</f>
        <v>2855</v>
      </c>
      <c r="D12" s="1">
        <f t="shared" ref="D12:F12" si="2">+D13+D16+D30+D44+D45+D46+D47+D48+D49</f>
        <v>3159</v>
      </c>
      <c r="E12" s="1">
        <f t="shared" si="2"/>
        <v>3159</v>
      </c>
      <c r="F12" s="1">
        <f t="shared" si="2"/>
        <v>2752</v>
      </c>
    </row>
    <row r="13" spans="1:6" x14ac:dyDescent="0.25">
      <c r="A13" s="1" t="s">
        <v>9</v>
      </c>
      <c r="B13" s="1"/>
      <c r="C13">
        <f>+C14+C15</f>
        <v>408</v>
      </c>
      <c r="D13">
        <f t="shared" ref="D13:F13" si="3">+D14+D15</f>
        <v>407</v>
      </c>
      <c r="E13">
        <f t="shared" si="3"/>
        <v>407</v>
      </c>
      <c r="F13">
        <f t="shared" si="3"/>
        <v>0</v>
      </c>
    </row>
    <row r="14" spans="1:6" x14ac:dyDescent="0.25">
      <c r="A14" t="s">
        <v>10</v>
      </c>
      <c r="B14" t="s">
        <v>35</v>
      </c>
      <c r="C14">
        <v>1</v>
      </c>
      <c r="D14">
        <v>0</v>
      </c>
      <c r="E14">
        <v>0</v>
      </c>
      <c r="F14">
        <v>0</v>
      </c>
    </row>
    <row r="15" spans="1:6" x14ac:dyDescent="0.25">
      <c r="A15" t="s">
        <v>11</v>
      </c>
      <c r="B15" t="s">
        <v>35</v>
      </c>
      <c r="C15">
        <v>407</v>
      </c>
      <c r="D15">
        <v>407</v>
      </c>
      <c r="E15">
        <v>407</v>
      </c>
      <c r="F15">
        <v>0</v>
      </c>
    </row>
    <row r="16" spans="1:6" x14ac:dyDescent="0.25">
      <c r="A16" s="1" t="s">
        <v>20</v>
      </c>
      <c r="B16" s="1"/>
      <c r="C16">
        <f>+C17+C24+C27</f>
        <v>361</v>
      </c>
      <c r="D16">
        <f t="shared" ref="D16:F16" si="4">+D17+D24+D27</f>
        <v>361</v>
      </c>
      <c r="E16">
        <f t="shared" si="4"/>
        <v>361</v>
      </c>
      <c r="F16">
        <f t="shared" si="4"/>
        <v>361</v>
      </c>
    </row>
    <row r="17" spans="1:6" x14ac:dyDescent="0.25">
      <c r="A17" t="s">
        <v>21</v>
      </c>
      <c r="C17">
        <f>+C18+C21</f>
        <v>167</v>
      </c>
      <c r="D17">
        <f t="shared" ref="D17:F17" si="5">+D18+D21</f>
        <v>167</v>
      </c>
      <c r="E17">
        <f t="shared" si="5"/>
        <v>167</v>
      </c>
      <c r="F17">
        <f t="shared" si="5"/>
        <v>167</v>
      </c>
    </row>
    <row r="18" spans="1:6" x14ac:dyDescent="0.25">
      <c r="A18" t="s">
        <v>41</v>
      </c>
      <c r="C18">
        <f>+C19+C20</f>
        <v>163</v>
      </c>
      <c r="D18">
        <f>+D19+D20</f>
        <v>163</v>
      </c>
      <c r="E18">
        <f>+E19+E20</f>
        <v>163</v>
      </c>
      <c r="F18">
        <f>+F19+F20</f>
        <v>163</v>
      </c>
    </row>
    <row r="19" spans="1:6" x14ac:dyDescent="0.25">
      <c r="A19" t="s">
        <v>37</v>
      </c>
      <c r="B19" t="s">
        <v>36</v>
      </c>
      <c r="C19">
        <v>132</v>
      </c>
      <c r="D19">
        <v>132</v>
      </c>
      <c r="E19">
        <v>132</v>
      </c>
      <c r="F19">
        <v>132</v>
      </c>
    </row>
    <row r="20" spans="1:6" x14ac:dyDescent="0.25">
      <c r="A20" t="s">
        <v>38</v>
      </c>
      <c r="B20" t="s">
        <v>35</v>
      </c>
      <c r="C20">
        <v>31</v>
      </c>
      <c r="D20">
        <v>31</v>
      </c>
      <c r="E20">
        <v>31</v>
      </c>
      <c r="F20">
        <v>31</v>
      </c>
    </row>
    <row r="21" spans="1:6" x14ac:dyDescent="0.25">
      <c r="A21" t="s">
        <v>42</v>
      </c>
      <c r="C21">
        <v>4</v>
      </c>
      <c r="D21">
        <v>4</v>
      </c>
      <c r="E21">
        <v>4</v>
      </c>
      <c r="F21">
        <v>4</v>
      </c>
    </row>
    <row r="22" spans="1:6" x14ac:dyDescent="0.25">
      <c r="A22" t="s">
        <v>37</v>
      </c>
      <c r="B22" t="s">
        <v>36</v>
      </c>
      <c r="C22">
        <v>2</v>
      </c>
      <c r="D22">
        <v>2</v>
      </c>
      <c r="E22">
        <v>2</v>
      </c>
      <c r="F22">
        <v>2</v>
      </c>
    </row>
    <row r="23" spans="1:6" x14ac:dyDescent="0.25">
      <c r="A23" t="s">
        <v>38</v>
      </c>
      <c r="B23" t="s">
        <v>35</v>
      </c>
      <c r="C23">
        <v>2</v>
      </c>
      <c r="D23">
        <v>2</v>
      </c>
      <c r="E23">
        <v>2</v>
      </c>
      <c r="F23">
        <v>2</v>
      </c>
    </row>
    <row r="24" spans="1:6" x14ac:dyDescent="0.25">
      <c r="A24" t="s">
        <v>22</v>
      </c>
      <c r="B24" t="s">
        <v>39</v>
      </c>
      <c r="C24">
        <f>+C25+C26</f>
        <v>193</v>
      </c>
      <c r="D24">
        <f t="shared" ref="D24:F24" si="6">+D25+D26</f>
        <v>193</v>
      </c>
      <c r="E24">
        <f t="shared" si="6"/>
        <v>193</v>
      </c>
      <c r="F24">
        <f t="shared" si="6"/>
        <v>193</v>
      </c>
    </row>
    <row r="25" spans="1:6" x14ac:dyDescent="0.25">
      <c r="A25" t="s">
        <v>41</v>
      </c>
      <c r="C25">
        <v>150</v>
      </c>
      <c r="D25">
        <v>150</v>
      </c>
      <c r="E25">
        <v>150</v>
      </c>
      <c r="F25">
        <v>150</v>
      </c>
    </row>
    <row r="26" spans="1:6" x14ac:dyDescent="0.25">
      <c r="A26" t="s">
        <v>42</v>
      </c>
      <c r="C26">
        <v>43</v>
      </c>
      <c r="D26">
        <v>43</v>
      </c>
      <c r="E26">
        <v>43</v>
      </c>
      <c r="F26">
        <v>43</v>
      </c>
    </row>
    <row r="27" spans="1:6" x14ac:dyDescent="0.25">
      <c r="A27" t="s">
        <v>23</v>
      </c>
      <c r="B27" t="s">
        <v>40</v>
      </c>
      <c r="C27">
        <f>+C28+C29</f>
        <v>1</v>
      </c>
      <c r="D27">
        <f t="shared" ref="D27:F27" si="7">+D28+D29</f>
        <v>1</v>
      </c>
      <c r="E27">
        <f t="shared" si="7"/>
        <v>1</v>
      </c>
      <c r="F27">
        <f t="shared" si="7"/>
        <v>1</v>
      </c>
    </row>
    <row r="28" spans="1:6" x14ac:dyDescent="0.25">
      <c r="A28" t="s">
        <v>41</v>
      </c>
      <c r="C28">
        <v>1</v>
      </c>
      <c r="D28">
        <v>1</v>
      </c>
      <c r="E28">
        <v>1</v>
      </c>
      <c r="F28">
        <v>1</v>
      </c>
    </row>
    <row r="29" spans="1:6" x14ac:dyDescent="0.25">
      <c r="A29" t="s">
        <v>42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 t="s">
        <v>24</v>
      </c>
      <c r="B30" s="1"/>
      <c r="C30">
        <f>+C31+C38+C41</f>
        <v>1021</v>
      </c>
      <c r="D30">
        <f t="shared" ref="D30:F30" si="8">+D31+D38+D41</f>
        <v>1466</v>
      </c>
      <c r="E30">
        <f t="shared" si="8"/>
        <v>1466</v>
      </c>
      <c r="F30">
        <f t="shared" si="8"/>
        <v>1466</v>
      </c>
    </row>
    <row r="31" spans="1:6" x14ac:dyDescent="0.25">
      <c r="A31" t="s">
        <v>25</v>
      </c>
      <c r="C31">
        <v>612</v>
      </c>
      <c r="D31">
        <v>879</v>
      </c>
      <c r="E31">
        <v>879</v>
      </c>
      <c r="F31">
        <v>879</v>
      </c>
    </row>
    <row r="32" spans="1:6" x14ac:dyDescent="0.25">
      <c r="A32" t="s">
        <v>41</v>
      </c>
      <c r="C32">
        <f>+C33+C34</f>
        <v>529</v>
      </c>
      <c r="D32">
        <f t="shared" ref="D32:F32" si="9">+D33+D34</f>
        <v>758</v>
      </c>
      <c r="E32">
        <f t="shared" si="9"/>
        <v>758</v>
      </c>
      <c r="F32">
        <f t="shared" si="9"/>
        <v>758</v>
      </c>
    </row>
    <row r="33" spans="1:6" x14ac:dyDescent="0.25">
      <c r="A33" t="s">
        <v>37</v>
      </c>
      <c r="B33" t="s">
        <v>36</v>
      </c>
      <c r="C33">
        <v>241</v>
      </c>
      <c r="D33">
        <v>345</v>
      </c>
      <c r="E33">
        <v>345</v>
      </c>
      <c r="F33">
        <v>345</v>
      </c>
    </row>
    <row r="34" spans="1:6" x14ac:dyDescent="0.25">
      <c r="A34" t="s">
        <v>38</v>
      </c>
      <c r="B34" t="s">
        <v>35</v>
      </c>
      <c r="C34">
        <v>288</v>
      </c>
      <c r="D34">
        <v>413</v>
      </c>
      <c r="E34">
        <v>413</v>
      </c>
      <c r="F34">
        <v>413</v>
      </c>
    </row>
    <row r="35" spans="1:6" x14ac:dyDescent="0.25">
      <c r="A35" t="s">
        <v>43</v>
      </c>
      <c r="C35">
        <f>+C36+C37</f>
        <v>83</v>
      </c>
      <c r="D35">
        <f t="shared" ref="D35:F35" si="10">+D36+D37</f>
        <v>120</v>
      </c>
      <c r="E35">
        <f t="shared" si="10"/>
        <v>120</v>
      </c>
      <c r="F35">
        <f t="shared" si="10"/>
        <v>120</v>
      </c>
    </row>
    <row r="36" spans="1:6" x14ac:dyDescent="0.25">
      <c r="A36" t="s">
        <v>37</v>
      </c>
      <c r="B36" t="s">
        <v>36</v>
      </c>
      <c r="C36">
        <v>73</v>
      </c>
      <c r="D36">
        <v>105</v>
      </c>
      <c r="E36">
        <v>105</v>
      </c>
      <c r="F36">
        <v>105</v>
      </c>
    </row>
    <row r="37" spans="1:6" x14ac:dyDescent="0.25">
      <c r="A37" t="s">
        <v>38</v>
      </c>
      <c r="B37" t="s">
        <v>35</v>
      </c>
      <c r="C37">
        <v>10</v>
      </c>
      <c r="D37">
        <v>15</v>
      </c>
      <c r="E37">
        <v>15</v>
      </c>
      <c r="F37">
        <v>15</v>
      </c>
    </row>
    <row r="38" spans="1:6" x14ac:dyDescent="0.25">
      <c r="A38" t="s">
        <v>26</v>
      </c>
      <c r="B38" t="s">
        <v>39</v>
      </c>
      <c r="C38">
        <f>+C39+C40</f>
        <v>406</v>
      </c>
      <c r="D38">
        <f t="shared" ref="D38:F38" si="11">+D39+D40</f>
        <v>582</v>
      </c>
      <c r="E38">
        <f t="shared" si="11"/>
        <v>582</v>
      </c>
      <c r="F38">
        <f t="shared" si="11"/>
        <v>582</v>
      </c>
    </row>
    <row r="39" spans="1:6" x14ac:dyDescent="0.25">
      <c r="A39" t="s">
        <v>41</v>
      </c>
      <c r="C39">
        <v>219</v>
      </c>
      <c r="D39">
        <v>314</v>
      </c>
      <c r="E39">
        <v>314</v>
      </c>
      <c r="F39">
        <v>314</v>
      </c>
    </row>
    <row r="40" spans="1:6" x14ac:dyDescent="0.25">
      <c r="A40" t="s">
        <v>43</v>
      </c>
      <c r="C40">
        <v>187</v>
      </c>
      <c r="D40">
        <v>268</v>
      </c>
      <c r="E40">
        <v>268</v>
      </c>
      <c r="F40">
        <v>268</v>
      </c>
    </row>
    <row r="41" spans="1:6" x14ac:dyDescent="0.25">
      <c r="A41" t="s">
        <v>27</v>
      </c>
      <c r="B41" t="s">
        <v>40</v>
      </c>
      <c r="C41">
        <f>+C42+C43</f>
        <v>3</v>
      </c>
      <c r="D41">
        <f t="shared" ref="D41:F41" si="12">+D42+D43</f>
        <v>5</v>
      </c>
      <c r="E41">
        <f t="shared" si="12"/>
        <v>5</v>
      </c>
      <c r="F41">
        <f t="shared" si="12"/>
        <v>5</v>
      </c>
    </row>
    <row r="42" spans="1:6" x14ac:dyDescent="0.25">
      <c r="A42" t="s">
        <v>41</v>
      </c>
      <c r="C42">
        <v>2</v>
      </c>
      <c r="D42">
        <v>3</v>
      </c>
      <c r="E42">
        <v>3</v>
      </c>
      <c r="F42">
        <v>3</v>
      </c>
    </row>
    <row r="43" spans="1:6" x14ac:dyDescent="0.25">
      <c r="A43" t="s">
        <v>43</v>
      </c>
      <c r="C43">
        <v>1</v>
      </c>
      <c r="D43">
        <v>2</v>
      </c>
      <c r="E43">
        <v>2</v>
      </c>
      <c r="F43">
        <v>2</v>
      </c>
    </row>
    <row r="44" spans="1:6" x14ac:dyDescent="0.25">
      <c r="A44" s="1" t="s">
        <v>28</v>
      </c>
      <c r="B44" s="3" t="s">
        <v>36</v>
      </c>
      <c r="C44">
        <v>85</v>
      </c>
      <c r="D44">
        <v>85</v>
      </c>
      <c r="E44">
        <v>85</v>
      </c>
      <c r="F44">
        <v>85</v>
      </c>
    </row>
    <row r="45" spans="1:6" x14ac:dyDescent="0.25">
      <c r="A45" s="1" t="s">
        <v>12</v>
      </c>
      <c r="B45" s="3" t="s">
        <v>35</v>
      </c>
      <c r="C45">
        <v>140</v>
      </c>
      <c r="D45">
        <v>0</v>
      </c>
      <c r="E45">
        <v>0</v>
      </c>
      <c r="F45">
        <v>0</v>
      </c>
    </row>
    <row r="46" spans="1:6" x14ac:dyDescent="0.25">
      <c r="A46" s="1" t="s">
        <v>29</v>
      </c>
      <c r="B46" s="3" t="s">
        <v>35</v>
      </c>
      <c r="C46">
        <v>448</v>
      </c>
      <c r="D46">
        <v>448</v>
      </c>
      <c r="E46">
        <v>448</v>
      </c>
      <c r="F46">
        <v>448</v>
      </c>
    </row>
    <row r="47" spans="1:6" x14ac:dyDescent="0.25">
      <c r="A47" s="1" t="s">
        <v>30</v>
      </c>
      <c r="B47" s="3" t="s">
        <v>35</v>
      </c>
      <c r="C47">
        <v>304</v>
      </c>
      <c r="D47">
        <v>304</v>
      </c>
      <c r="E47">
        <v>304</v>
      </c>
      <c r="F47">
        <v>304</v>
      </c>
    </row>
    <row r="48" spans="1:6" x14ac:dyDescent="0.25">
      <c r="A48" s="1" t="s">
        <v>31</v>
      </c>
      <c r="B48" s="3" t="s">
        <v>35</v>
      </c>
      <c r="C48">
        <v>87</v>
      </c>
      <c r="D48">
        <v>87</v>
      </c>
      <c r="E48">
        <v>87</v>
      </c>
      <c r="F48">
        <v>87</v>
      </c>
    </row>
    <row r="49" spans="1:6" x14ac:dyDescent="0.25">
      <c r="A49" s="1" t="s">
        <v>2</v>
      </c>
      <c r="B49" s="1"/>
      <c r="C49">
        <f>+C50+C51</f>
        <v>1</v>
      </c>
      <c r="D49">
        <f t="shared" ref="D49:F49" si="13">+D50+D51</f>
        <v>1</v>
      </c>
      <c r="E49">
        <f t="shared" si="13"/>
        <v>1</v>
      </c>
      <c r="F49">
        <f t="shared" si="13"/>
        <v>1</v>
      </c>
    </row>
    <row r="50" spans="1:6" x14ac:dyDescent="0.25">
      <c r="A50" t="s">
        <v>14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32</v>
      </c>
      <c r="C51">
        <v>1</v>
      </c>
      <c r="D51">
        <v>1</v>
      </c>
      <c r="E51">
        <v>1</v>
      </c>
      <c r="F51">
        <v>1</v>
      </c>
    </row>
    <row r="53" spans="1:6" ht="18.75" x14ac:dyDescent="0.3">
      <c r="A53" s="2" t="s">
        <v>15</v>
      </c>
      <c r="B53" s="2"/>
      <c r="C53" s="1">
        <f>+C4+C12</f>
        <v>3455</v>
      </c>
      <c r="D53" s="1">
        <f t="shared" ref="D53:F53" si="14">+D4+D12</f>
        <v>3711</v>
      </c>
      <c r="E53" s="1">
        <f t="shared" si="14"/>
        <v>3648</v>
      </c>
      <c r="F53" s="1">
        <f t="shared" si="14"/>
        <v>3180</v>
      </c>
    </row>
    <row r="55" spans="1:6" x14ac:dyDescent="0.25">
      <c r="A55" s="1" t="s">
        <v>13</v>
      </c>
      <c r="B55" s="1"/>
      <c r="C55">
        <v>75</v>
      </c>
      <c r="D55">
        <v>23</v>
      </c>
      <c r="E55">
        <v>0</v>
      </c>
      <c r="F55">
        <v>0</v>
      </c>
    </row>
  </sheetData>
  <mergeCells count="2">
    <mergeCell ref="C1:F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D7" sqref="D7:F7"/>
    </sheetView>
  </sheetViews>
  <sheetFormatPr baseColWidth="10" defaultColWidth="11.42578125" defaultRowHeight="15" x14ac:dyDescent="0.25"/>
  <cols>
    <col min="2" max="2" width="38" customWidth="1"/>
    <col min="3" max="3" width="21" bestFit="1" customWidth="1"/>
    <col min="4" max="7" width="18" bestFit="1" customWidth="1"/>
    <col min="8" max="10" width="16.28515625" bestFit="1" customWidth="1"/>
  </cols>
  <sheetData>
    <row r="1" spans="1:18" x14ac:dyDescent="0.25">
      <c r="C1">
        <v>2013</v>
      </c>
      <c r="D1">
        <v>2014</v>
      </c>
      <c r="E1">
        <v>2015</v>
      </c>
      <c r="F1">
        <v>2016</v>
      </c>
      <c r="G1">
        <v>2017</v>
      </c>
      <c r="H1">
        <v>2018</v>
      </c>
      <c r="I1">
        <v>2019</v>
      </c>
      <c r="J1">
        <v>2020</v>
      </c>
    </row>
    <row r="4" spans="1:18" x14ac:dyDescent="0.25">
      <c r="A4" t="s">
        <v>45</v>
      </c>
      <c r="B4" t="s">
        <v>46</v>
      </c>
      <c r="C4" s="5">
        <v>466.26437050544661</v>
      </c>
      <c r="D4" s="5">
        <v>260.98261135511979</v>
      </c>
      <c r="E4" s="5">
        <v>294.48789562962963</v>
      </c>
      <c r="F4" s="5">
        <v>274.12039880174291</v>
      </c>
      <c r="G4" s="5">
        <v>1120.7888548932463</v>
      </c>
      <c r="H4" s="5">
        <v>140.25229878213506</v>
      </c>
      <c r="K4" s="6"/>
      <c r="L4" s="6"/>
      <c r="M4" s="6"/>
      <c r="N4" s="6"/>
      <c r="O4" s="6"/>
      <c r="P4" s="6"/>
      <c r="Q4" s="6"/>
      <c r="R4" s="6"/>
    </row>
    <row r="5" spans="1:18" x14ac:dyDescent="0.25">
      <c r="A5" t="s">
        <v>48</v>
      </c>
      <c r="B5" t="s">
        <v>49</v>
      </c>
      <c r="C5" s="5">
        <v>339.15</v>
      </c>
      <c r="D5" s="5">
        <v>339.15</v>
      </c>
      <c r="E5" s="5">
        <v>573.17000000000007</v>
      </c>
      <c r="F5" s="5">
        <v>128.43</v>
      </c>
      <c r="G5" s="5">
        <v>580.01</v>
      </c>
      <c r="H5" s="5">
        <v>116.79</v>
      </c>
    </row>
    <row r="6" spans="1:18" x14ac:dyDescent="0.25">
      <c r="A6" t="s">
        <v>50</v>
      </c>
      <c r="B6" t="s">
        <v>49</v>
      </c>
      <c r="C6" s="5">
        <v>57.551333333333332</v>
      </c>
      <c r="D6" s="5">
        <v>54.880438756855575</v>
      </c>
      <c r="E6" s="5">
        <v>48.246857142857145</v>
      </c>
      <c r="F6" s="5">
        <v>47.068984700973573</v>
      </c>
      <c r="G6" s="5">
        <v>31.108066759388038</v>
      </c>
      <c r="H6" s="5">
        <v>26.946453407510432</v>
      </c>
    </row>
    <row r="7" spans="1:18" x14ac:dyDescent="0.25">
      <c r="A7" t="s">
        <v>51</v>
      </c>
      <c r="B7" t="s">
        <v>49</v>
      </c>
      <c r="C7" s="5">
        <v>67.326270777048748</v>
      </c>
      <c r="D7" s="5">
        <v>103.12388848520584</v>
      </c>
      <c r="E7" s="5">
        <v>114.57056277768194</v>
      </c>
      <c r="F7" s="5">
        <v>84.69930208178242</v>
      </c>
      <c r="G7" s="5">
        <v>63.815470282047585</v>
      </c>
      <c r="H7" s="5">
        <v>58.741204233924883</v>
      </c>
    </row>
    <row r="8" spans="1:18" x14ac:dyDescent="0.25">
      <c r="A8" t="s">
        <v>52</v>
      </c>
      <c r="B8" t="s">
        <v>49</v>
      </c>
      <c r="D8" s="5">
        <v>430.61601738039246</v>
      </c>
      <c r="E8" s="5">
        <v>1224.5295173803925</v>
      </c>
      <c r="F8" s="5">
        <v>324.44301738039252</v>
      </c>
    </row>
    <row r="9" spans="1:18" x14ac:dyDescent="0.25">
      <c r="D9" s="5">
        <f>+SUM(D4:D8)</f>
        <v>1188.7529559775735</v>
      </c>
      <c r="E9" s="5">
        <f t="shared" ref="E9:F9" si="0">+SUM(E4:E8)</f>
        <v>2255.004832930561</v>
      </c>
      <c r="F9" s="5">
        <f t="shared" si="0"/>
        <v>858.76170296489136</v>
      </c>
    </row>
    <row r="15" spans="1:18" x14ac:dyDescent="0.25">
      <c r="A15" t="s">
        <v>45</v>
      </c>
      <c r="B15" t="s">
        <v>47</v>
      </c>
      <c r="C15" s="5">
        <v>2140153460.6199999</v>
      </c>
      <c r="D15" s="5">
        <v>1197910186.1199999</v>
      </c>
      <c r="E15" s="5">
        <v>1351699440.9400001</v>
      </c>
      <c r="F15" s="5">
        <v>1258212630.5</v>
      </c>
      <c r="G15" s="5">
        <v>5144420843.96</v>
      </c>
      <c r="H15" s="5">
        <v>643758051.40999997</v>
      </c>
      <c r="I15" s="5">
        <v>613053386.04999995</v>
      </c>
      <c r="J15" s="5">
        <v>533945556.47999996</v>
      </c>
    </row>
    <row r="16" spans="1:18" x14ac:dyDescent="0.25">
      <c r="A16" t="s">
        <v>45</v>
      </c>
      <c r="B16" t="s">
        <v>46</v>
      </c>
      <c r="C16" s="7">
        <f>C15/(4.59*1000000)</f>
        <v>466.26437050544661</v>
      </c>
      <c r="D16" s="7">
        <f t="shared" ref="D16:J16" si="1">D15/(4.59*1000000)</f>
        <v>260.98261135511979</v>
      </c>
      <c r="E16" s="7">
        <f t="shared" si="1"/>
        <v>294.48789562962963</v>
      </c>
      <c r="F16" s="7">
        <f t="shared" si="1"/>
        <v>274.12039880174291</v>
      </c>
      <c r="G16" s="7">
        <f t="shared" si="1"/>
        <v>1120.7888548932463</v>
      </c>
      <c r="H16" s="7">
        <f t="shared" si="1"/>
        <v>140.25229878213506</v>
      </c>
      <c r="I16" s="7">
        <f t="shared" si="1"/>
        <v>133.56282920479302</v>
      </c>
      <c r="J16" s="7">
        <f t="shared" si="1"/>
        <v>116.32800794771241</v>
      </c>
    </row>
    <row r="17" spans="1:10" x14ac:dyDescent="0.25">
      <c r="A17" t="s">
        <v>48</v>
      </c>
      <c r="B17" t="s">
        <v>49</v>
      </c>
      <c r="C17" s="7">
        <v>339.15</v>
      </c>
      <c r="D17" s="7">
        <v>339.15</v>
      </c>
      <c r="E17" s="7">
        <v>573.17000000000007</v>
      </c>
      <c r="F17" s="7">
        <v>128.43</v>
      </c>
      <c r="G17" s="7">
        <v>580.01</v>
      </c>
      <c r="H17" s="7">
        <v>116.79</v>
      </c>
    </row>
    <row r="18" spans="1:10" x14ac:dyDescent="0.25">
      <c r="A18" t="s">
        <v>50</v>
      </c>
      <c r="B18" t="s">
        <v>49</v>
      </c>
      <c r="C18" s="7">
        <v>57.551333333333332</v>
      </c>
      <c r="D18" s="7">
        <v>54.880438756855575</v>
      </c>
      <c r="E18" s="7">
        <v>48.246857142857145</v>
      </c>
      <c r="F18" s="7">
        <v>47.068984700973573</v>
      </c>
      <c r="G18" s="7">
        <v>31.108066759388038</v>
      </c>
      <c r="H18" s="7">
        <v>26.946453407510432</v>
      </c>
      <c r="I18" s="7">
        <v>23.286230876216969</v>
      </c>
      <c r="J18" s="7">
        <v>22.696383866481224</v>
      </c>
    </row>
    <row r="19" spans="1:10" x14ac:dyDescent="0.25">
      <c r="A19" t="s">
        <v>51</v>
      </c>
      <c r="B19" t="s">
        <v>49</v>
      </c>
      <c r="C19" s="7">
        <v>67.326270777048748</v>
      </c>
      <c r="D19" s="7">
        <v>103.12388848520584</v>
      </c>
      <c r="E19" s="7">
        <v>114.57056277768194</v>
      </c>
      <c r="F19" s="7">
        <v>84.69930208178242</v>
      </c>
      <c r="G19" s="7">
        <v>63.815470282047585</v>
      </c>
      <c r="H19" s="7">
        <v>58.741204233924883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Principal</vt:lpstr>
      <vt:lpstr>Interests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Mariano</cp:lastModifiedBy>
  <dcterms:created xsi:type="dcterms:W3CDTF">2013-09-06T12:37:14Z</dcterms:created>
  <dcterms:modified xsi:type="dcterms:W3CDTF">2014-02-03T14:30:40Z</dcterms:modified>
</cp:coreProperties>
</file>